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14"/>
  <workbookPr hidePivotFieldList="1"/>
  <mc:AlternateContent xmlns:mc="http://schemas.openxmlformats.org/markup-compatibility/2006">
    <mc:Choice Requires="x15">
      <x15ac:absPath xmlns:x15ac="http://schemas.microsoft.com/office/spreadsheetml/2010/11/ac" url="C:\Users\dsramirezg\Downloads\"/>
    </mc:Choice>
  </mc:AlternateContent>
  <xr:revisionPtr revIDLastSave="17" documentId="11_348EEFED7F46765CEE3B77205142F181527CC905" xr6:coauthVersionLast="47" xr6:coauthVersionMax="47" xr10:uidLastSave="{A209BA6F-06DF-475E-91F6-DDA40C0B1F26}"/>
  <bookViews>
    <workbookView xWindow="-105" yWindow="-105" windowWidth="23250" windowHeight="12450" tabRatio="758" activeTab="2" xr2:uid="{00000000-000D-0000-FFFF-FFFF00000000}"/>
  </bookViews>
  <sheets>
    <sheet name="Seguimiento PAD 2025" sheetId="1" r:id="rId1"/>
    <sheet name="Información por localidad" sheetId="2" r:id="rId2"/>
    <sheet name="Características poblacionales" sheetId="3" r:id="rId3"/>
    <sheet name="Grupo etario" sheetId="4" r:id="rId4"/>
  </sheets>
  <definedNames>
    <definedName name="_xlnm._FilterDatabase" localSheetId="0" hidden="1">'Seguimiento PAD 2025'!$A$3:$Q$27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1" l="1"/>
  <c r="P8" i="1"/>
  <c r="P7" i="1"/>
  <c r="AC9" i="3" l="1"/>
  <c r="AJ4" i="3"/>
  <c r="AJ5" i="3"/>
  <c r="AJ6" i="3"/>
  <c r="AJ7" i="3"/>
  <c r="AJ8" i="3"/>
  <c r="AJ9" i="3"/>
  <c r="AJ10" i="3"/>
  <c r="AJ11" i="3"/>
  <c r="AJ12" i="3"/>
  <c r="AJ13" i="3"/>
  <c r="AJ14" i="3"/>
  <c r="AJ15" i="3"/>
  <c r="AJ16" i="3"/>
  <c r="AJ17" i="3"/>
  <c r="AJ18" i="3"/>
  <c r="AJ19" i="3"/>
  <c r="AJ20" i="3"/>
  <c r="AJ21" i="3"/>
  <c r="AJ22" i="3"/>
  <c r="AJ23" i="3"/>
  <c r="AJ24" i="3"/>
  <c r="AJ25" i="3"/>
  <c r="AJ26" i="3"/>
  <c r="AJ3" i="3"/>
  <c r="AC4" i="3"/>
  <c r="AC5" i="3"/>
  <c r="AC6" i="3"/>
  <c r="AC7" i="3"/>
  <c r="AC8" i="3"/>
  <c r="AC10" i="3"/>
  <c r="AC11" i="3"/>
  <c r="AC12" i="3"/>
  <c r="AC13" i="3"/>
  <c r="AC14" i="3"/>
  <c r="AC15" i="3"/>
  <c r="AC16" i="3"/>
  <c r="AC17" i="3"/>
  <c r="AC18" i="3"/>
  <c r="AC19" i="3"/>
  <c r="AC20" i="3"/>
  <c r="AC21" i="3"/>
  <c r="AC22" i="3"/>
  <c r="AC23" i="3"/>
  <c r="AC24" i="3"/>
  <c r="AC25" i="3"/>
  <c r="AC26" i="3"/>
  <c r="AC3" i="3"/>
  <c r="U4" i="3"/>
  <c r="U5" i="3"/>
  <c r="U6" i="3"/>
  <c r="U7" i="3"/>
  <c r="U8" i="3"/>
  <c r="U9" i="3"/>
  <c r="U10" i="3"/>
  <c r="U11" i="3"/>
  <c r="U12" i="3"/>
  <c r="U13" i="3"/>
  <c r="U14" i="3"/>
  <c r="U15" i="3"/>
  <c r="U16" i="3"/>
  <c r="U17" i="3"/>
  <c r="U18" i="3"/>
  <c r="U19" i="3"/>
  <c r="U20" i="3"/>
  <c r="U21" i="3"/>
  <c r="U22" i="3"/>
  <c r="U23" i="3"/>
  <c r="U24" i="3"/>
  <c r="U25" i="3"/>
  <c r="U26" i="3"/>
  <c r="U3" i="3"/>
  <c r="J4" i="3"/>
  <c r="J5" i="3"/>
  <c r="J6" i="3"/>
  <c r="J7" i="3"/>
  <c r="J8" i="3"/>
  <c r="J9" i="3"/>
  <c r="J10" i="3"/>
  <c r="J11" i="3"/>
  <c r="J12" i="3"/>
  <c r="J13" i="3"/>
  <c r="J14" i="3"/>
  <c r="J15" i="3"/>
  <c r="J16" i="3"/>
  <c r="J17" i="3"/>
  <c r="J18" i="3"/>
  <c r="J19" i="3"/>
  <c r="J20" i="3"/>
  <c r="J21" i="3"/>
  <c r="J22" i="3"/>
  <c r="J23" i="3"/>
  <c r="J24" i="3"/>
  <c r="J25" i="3"/>
  <c r="J26" i="3"/>
  <c r="J3" i="3"/>
  <c r="E4" i="3"/>
  <c r="E5" i="3"/>
  <c r="E6" i="3"/>
  <c r="E7" i="3"/>
  <c r="E8" i="3"/>
  <c r="E9" i="3"/>
  <c r="E10" i="3"/>
  <c r="E11" i="3"/>
  <c r="E12" i="3"/>
  <c r="E13" i="3"/>
  <c r="E14" i="3"/>
  <c r="E15" i="3"/>
  <c r="E16" i="3"/>
  <c r="E17" i="3"/>
  <c r="E18" i="3"/>
  <c r="E19" i="3"/>
  <c r="E20" i="3"/>
  <c r="E21" i="3"/>
  <c r="E22" i="3"/>
  <c r="E23" i="3"/>
  <c r="E24" i="3"/>
  <c r="E25" i="3"/>
  <c r="E26" i="3"/>
  <c r="E3" i="3"/>
  <c r="V207" i="2"/>
  <c r="U207" i="2"/>
  <c r="T207" i="2"/>
  <c r="S207" i="2"/>
  <c r="W206" i="2"/>
  <c r="W205" i="2"/>
  <c r="W204" i="2"/>
  <c r="W203" i="2"/>
  <c r="W202" i="2"/>
  <c r="W201" i="2"/>
  <c r="W200" i="2"/>
  <c r="W199" i="2"/>
  <c r="W198" i="2"/>
  <c r="W197" i="2"/>
  <c r="W196" i="2"/>
  <c r="W195" i="2"/>
  <c r="W194" i="2"/>
  <c r="W193" i="2"/>
  <c r="W192" i="2"/>
  <c r="W191" i="2"/>
  <c r="W190" i="2"/>
  <c r="W189" i="2"/>
  <c r="W188" i="2"/>
  <c r="W187" i="2"/>
  <c r="W186" i="2"/>
  <c r="W185" i="2"/>
  <c r="N207" i="2"/>
  <c r="M207" i="2"/>
  <c r="L207" i="2"/>
  <c r="K207" i="2"/>
  <c r="O206" i="2"/>
  <c r="O205" i="2"/>
  <c r="O204" i="2"/>
  <c r="O203" i="2"/>
  <c r="O202" i="2"/>
  <c r="O201" i="2"/>
  <c r="O200" i="2"/>
  <c r="O199" i="2"/>
  <c r="O198" i="2"/>
  <c r="O197" i="2"/>
  <c r="O196" i="2"/>
  <c r="O195" i="2"/>
  <c r="O194" i="2"/>
  <c r="O193" i="2"/>
  <c r="O192" i="2"/>
  <c r="O191" i="2"/>
  <c r="O190" i="2"/>
  <c r="O189" i="2"/>
  <c r="O188" i="2"/>
  <c r="O187" i="2"/>
  <c r="O186" i="2"/>
  <c r="O185" i="2"/>
  <c r="V181" i="2"/>
  <c r="U181" i="2"/>
  <c r="T181" i="2"/>
  <c r="S181" i="2"/>
  <c r="W180" i="2"/>
  <c r="W179" i="2"/>
  <c r="W178" i="2"/>
  <c r="W177" i="2"/>
  <c r="W176" i="2"/>
  <c r="W175" i="2"/>
  <c r="W174" i="2"/>
  <c r="W173" i="2"/>
  <c r="W172" i="2"/>
  <c r="W171" i="2"/>
  <c r="W170" i="2"/>
  <c r="W169" i="2"/>
  <c r="W168" i="2"/>
  <c r="W167" i="2"/>
  <c r="W166" i="2"/>
  <c r="W165" i="2"/>
  <c r="W164" i="2"/>
  <c r="W163" i="2"/>
  <c r="W162" i="2"/>
  <c r="W161" i="2"/>
  <c r="W160" i="2"/>
  <c r="W159" i="2"/>
  <c r="N181" i="2"/>
  <c r="M181" i="2"/>
  <c r="L181" i="2"/>
  <c r="K181" i="2"/>
  <c r="O180" i="2"/>
  <c r="O179" i="2"/>
  <c r="O178" i="2"/>
  <c r="O177" i="2"/>
  <c r="O176" i="2"/>
  <c r="O175" i="2"/>
  <c r="O174" i="2"/>
  <c r="O173" i="2"/>
  <c r="O172" i="2"/>
  <c r="O171" i="2"/>
  <c r="O170" i="2"/>
  <c r="O169" i="2"/>
  <c r="O168" i="2"/>
  <c r="O167" i="2"/>
  <c r="O166" i="2"/>
  <c r="O165" i="2"/>
  <c r="O164" i="2"/>
  <c r="O163" i="2"/>
  <c r="O162" i="2"/>
  <c r="O161" i="2"/>
  <c r="O160" i="2"/>
  <c r="O159" i="2"/>
  <c r="V155" i="2"/>
  <c r="U155" i="2"/>
  <c r="T155" i="2"/>
  <c r="S155" i="2"/>
  <c r="W154" i="2"/>
  <c r="W153" i="2"/>
  <c r="W152" i="2"/>
  <c r="W151" i="2"/>
  <c r="W150" i="2"/>
  <c r="W149" i="2"/>
  <c r="W148" i="2"/>
  <c r="W147" i="2"/>
  <c r="W146" i="2"/>
  <c r="W145" i="2"/>
  <c r="W144" i="2"/>
  <c r="W143" i="2"/>
  <c r="W142" i="2"/>
  <c r="W141" i="2"/>
  <c r="W140" i="2"/>
  <c r="W139" i="2"/>
  <c r="W138" i="2"/>
  <c r="W137" i="2"/>
  <c r="W136" i="2"/>
  <c r="W135" i="2"/>
  <c r="W134" i="2"/>
  <c r="W133" i="2"/>
  <c r="N155" i="2"/>
  <c r="M155" i="2"/>
  <c r="L155" i="2"/>
  <c r="K155" i="2"/>
  <c r="O154" i="2"/>
  <c r="O153" i="2"/>
  <c r="O152" i="2"/>
  <c r="O151" i="2"/>
  <c r="O150" i="2"/>
  <c r="O149" i="2"/>
  <c r="O148" i="2"/>
  <c r="O147" i="2"/>
  <c r="O146" i="2"/>
  <c r="O145" i="2"/>
  <c r="O144" i="2"/>
  <c r="O143" i="2"/>
  <c r="O142" i="2"/>
  <c r="O141" i="2"/>
  <c r="O140" i="2"/>
  <c r="O139" i="2"/>
  <c r="O138" i="2"/>
  <c r="O137" i="2"/>
  <c r="O136" i="2"/>
  <c r="O135" i="2"/>
  <c r="O134" i="2"/>
  <c r="O133" i="2"/>
  <c r="V129" i="2"/>
  <c r="U129" i="2"/>
  <c r="T129" i="2"/>
  <c r="S129" i="2"/>
  <c r="W128" i="2"/>
  <c r="W127" i="2"/>
  <c r="W126" i="2"/>
  <c r="W125" i="2"/>
  <c r="W124" i="2"/>
  <c r="W123" i="2"/>
  <c r="W122" i="2"/>
  <c r="W121" i="2"/>
  <c r="W120" i="2"/>
  <c r="W119" i="2"/>
  <c r="W118" i="2"/>
  <c r="W117" i="2"/>
  <c r="W116" i="2"/>
  <c r="W115" i="2"/>
  <c r="W114" i="2"/>
  <c r="W113" i="2"/>
  <c r="W112" i="2"/>
  <c r="W111" i="2"/>
  <c r="W110" i="2"/>
  <c r="W109" i="2"/>
  <c r="W108" i="2"/>
  <c r="W107" i="2"/>
  <c r="N129" i="2"/>
  <c r="M129" i="2"/>
  <c r="L129" i="2"/>
  <c r="K129" i="2"/>
  <c r="O128" i="2"/>
  <c r="O127" i="2"/>
  <c r="O126" i="2"/>
  <c r="O125" i="2"/>
  <c r="O124" i="2"/>
  <c r="O123" i="2"/>
  <c r="O122" i="2"/>
  <c r="O121" i="2"/>
  <c r="O120" i="2"/>
  <c r="O119" i="2"/>
  <c r="O118" i="2"/>
  <c r="O117" i="2"/>
  <c r="O116" i="2"/>
  <c r="O115" i="2"/>
  <c r="O114" i="2"/>
  <c r="O113" i="2"/>
  <c r="O112" i="2"/>
  <c r="O111" i="2"/>
  <c r="O110" i="2"/>
  <c r="O109" i="2"/>
  <c r="O108" i="2"/>
  <c r="O107" i="2"/>
  <c r="V103" i="2"/>
  <c r="U103" i="2"/>
  <c r="T103" i="2"/>
  <c r="S103" i="2"/>
  <c r="W102" i="2"/>
  <c r="W101" i="2"/>
  <c r="W100" i="2"/>
  <c r="W99" i="2"/>
  <c r="W98" i="2"/>
  <c r="W97" i="2"/>
  <c r="W96" i="2"/>
  <c r="W95" i="2"/>
  <c r="W94" i="2"/>
  <c r="W93" i="2"/>
  <c r="W92" i="2"/>
  <c r="W91" i="2"/>
  <c r="W90" i="2"/>
  <c r="W89" i="2"/>
  <c r="W88" i="2"/>
  <c r="W87" i="2"/>
  <c r="W86" i="2"/>
  <c r="W85" i="2"/>
  <c r="W84" i="2"/>
  <c r="W83" i="2"/>
  <c r="W82" i="2"/>
  <c r="W81" i="2"/>
  <c r="N103" i="2"/>
  <c r="M103" i="2"/>
  <c r="L103" i="2"/>
  <c r="K103" i="2"/>
  <c r="O102" i="2"/>
  <c r="O101" i="2"/>
  <c r="O100" i="2"/>
  <c r="O99" i="2"/>
  <c r="O98" i="2"/>
  <c r="O97" i="2"/>
  <c r="O96" i="2"/>
  <c r="O95" i="2"/>
  <c r="O94" i="2"/>
  <c r="O93" i="2"/>
  <c r="O92" i="2"/>
  <c r="O91" i="2"/>
  <c r="O90" i="2"/>
  <c r="O89" i="2"/>
  <c r="O88" i="2"/>
  <c r="O87" i="2"/>
  <c r="O86" i="2"/>
  <c r="O85" i="2"/>
  <c r="O84" i="2"/>
  <c r="O83" i="2"/>
  <c r="O82" i="2"/>
  <c r="O81" i="2"/>
  <c r="V77" i="2"/>
  <c r="U77" i="2"/>
  <c r="T77" i="2"/>
  <c r="S77" i="2"/>
  <c r="W76" i="2"/>
  <c r="W75" i="2"/>
  <c r="W74" i="2"/>
  <c r="W73" i="2"/>
  <c r="W72" i="2"/>
  <c r="W71" i="2"/>
  <c r="W70" i="2"/>
  <c r="W69" i="2"/>
  <c r="W68" i="2"/>
  <c r="W67" i="2"/>
  <c r="W66" i="2"/>
  <c r="W65" i="2"/>
  <c r="W64" i="2"/>
  <c r="W63" i="2"/>
  <c r="W62" i="2"/>
  <c r="W61" i="2"/>
  <c r="W60" i="2"/>
  <c r="W59" i="2"/>
  <c r="W58" i="2"/>
  <c r="W57" i="2"/>
  <c r="W56" i="2"/>
  <c r="W55" i="2"/>
  <c r="N77" i="2"/>
  <c r="M77" i="2"/>
  <c r="L77" i="2"/>
  <c r="K77" i="2"/>
  <c r="O76" i="2"/>
  <c r="O75" i="2"/>
  <c r="O74" i="2"/>
  <c r="O73" i="2"/>
  <c r="O72" i="2"/>
  <c r="O71" i="2"/>
  <c r="O70" i="2"/>
  <c r="O69" i="2"/>
  <c r="O68" i="2"/>
  <c r="O67" i="2"/>
  <c r="O66" i="2"/>
  <c r="O65" i="2"/>
  <c r="O64" i="2"/>
  <c r="O63" i="2"/>
  <c r="O62" i="2"/>
  <c r="O61" i="2"/>
  <c r="O60" i="2"/>
  <c r="O59" i="2"/>
  <c r="O58" i="2"/>
  <c r="O57" i="2"/>
  <c r="O56" i="2"/>
  <c r="O55" i="2"/>
  <c r="O77" i="2" s="1"/>
  <c r="V51" i="2"/>
  <c r="U51" i="2"/>
  <c r="T51" i="2"/>
  <c r="S51" i="2"/>
  <c r="W50" i="2"/>
  <c r="W49" i="2"/>
  <c r="W48" i="2"/>
  <c r="W47" i="2"/>
  <c r="W46" i="2"/>
  <c r="W45" i="2"/>
  <c r="W44" i="2"/>
  <c r="W43" i="2"/>
  <c r="W42" i="2"/>
  <c r="W41" i="2"/>
  <c r="W40" i="2"/>
  <c r="W39" i="2"/>
  <c r="W38" i="2"/>
  <c r="W37" i="2"/>
  <c r="W36" i="2"/>
  <c r="W35" i="2"/>
  <c r="W34" i="2"/>
  <c r="W33" i="2"/>
  <c r="W32" i="2"/>
  <c r="W31" i="2"/>
  <c r="W30" i="2"/>
  <c r="W29" i="2"/>
  <c r="N51" i="2"/>
  <c r="M51" i="2"/>
  <c r="L51" i="2"/>
  <c r="K51" i="2"/>
  <c r="O50" i="2"/>
  <c r="O49" i="2"/>
  <c r="O48" i="2"/>
  <c r="O47" i="2"/>
  <c r="O46" i="2"/>
  <c r="O45" i="2"/>
  <c r="O44" i="2"/>
  <c r="O43" i="2"/>
  <c r="O42" i="2"/>
  <c r="O41" i="2"/>
  <c r="O40" i="2"/>
  <c r="O39" i="2"/>
  <c r="O38" i="2"/>
  <c r="O37" i="2"/>
  <c r="O36" i="2"/>
  <c r="O35" i="2"/>
  <c r="O34" i="2"/>
  <c r="O33" i="2"/>
  <c r="O32" i="2"/>
  <c r="O31" i="2"/>
  <c r="O30" i="2"/>
  <c r="O29" i="2"/>
  <c r="F207" i="2"/>
  <c r="E207" i="2"/>
  <c r="D207" i="2"/>
  <c r="C207" i="2"/>
  <c r="G206" i="2"/>
  <c r="G205" i="2"/>
  <c r="G204" i="2"/>
  <c r="G203" i="2"/>
  <c r="G202" i="2"/>
  <c r="G201" i="2"/>
  <c r="G200" i="2"/>
  <c r="G199" i="2"/>
  <c r="G198" i="2"/>
  <c r="G197" i="2"/>
  <c r="G196" i="2"/>
  <c r="G195" i="2"/>
  <c r="G194" i="2"/>
  <c r="G193" i="2"/>
  <c r="G192" i="2"/>
  <c r="G191" i="2"/>
  <c r="G190" i="2"/>
  <c r="G189" i="2"/>
  <c r="G188" i="2"/>
  <c r="G187" i="2"/>
  <c r="G186" i="2"/>
  <c r="G185" i="2"/>
  <c r="F181" i="2"/>
  <c r="E181" i="2"/>
  <c r="D181" i="2"/>
  <c r="C181" i="2"/>
  <c r="G180" i="2"/>
  <c r="G179" i="2"/>
  <c r="G178" i="2"/>
  <c r="G177" i="2"/>
  <c r="G176" i="2"/>
  <c r="G175" i="2"/>
  <c r="G174" i="2"/>
  <c r="G173" i="2"/>
  <c r="G172" i="2"/>
  <c r="G171" i="2"/>
  <c r="G170" i="2"/>
  <c r="G169" i="2"/>
  <c r="G168" i="2"/>
  <c r="G167" i="2"/>
  <c r="G166" i="2"/>
  <c r="G165" i="2"/>
  <c r="G164" i="2"/>
  <c r="G163" i="2"/>
  <c r="G162" i="2"/>
  <c r="G161" i="2"/>
  <c r="G160" i="2"/>
  <c r="G159" i="2"/>
  <c r="G181" i="2" s="1"/>
  <c r="F155" i="2"/>
  <c r="E155" i="2"/>
  <c r="D155" i="2"/>
  <c r="C155" i="2"/>
  <c r="G154" i="2"/>
  <c r="G153" i="2"/>
  <c r="G152" i="2"/>
  <c r="G151" i="2"/>
  <c r="G150" i="2"/>
  <c r="G149" i="2"/>
  <c r="G148" i="2"/>
  <c r="G147" i="2"/>
  <c r="G146" i="2"/>
  <c r="G145" i="2"/>
  <c r="G144" i="2"/>
  <c r="G143" i="2"/>
  <c r="G142" i="2"/>
  <c r="G141" i="2"/>
  <c r="G140" i="2"/>
  <c r="G139" i="2"/>
  <c r="G138" i="2"/>
  <c r="G137" i="2"/>
  <c r="G136" i="2"/>
  <c r="G135" i="2"/>
  <c r="G134" i="2"/>
  <c r="G133" i="2"/>
  <c r="F129" i="2"/>
  <c r="E129" i="2"/>
  <c r="D129" i="2"/>
  <c r="C129" i="2"/>
  <c r="G128" i="2"/>
  <c r="G127" i="2"/>
  <c r="G126" i="2"/>
  <c r="G125" i="2"/>
  <c r="G124" i="2"/>
  <c r="G123" i="2"/>
  <c r="G122" i="2"/>
  <c r="G121" i="2"/>
  <c r="G120" i="2"/>
  <c r="G119" i="2"/>
  <c r="G118" i="2"/>
  <c r="G117" i="2"/>
  <c r="G116" i="2"/>
  <c r="G115" i="2"/>
  <c r="G114" i="2"/>
  <c r="G113" i="2"/>
  <c r="G112" i="2"/>
  <c r="G111" i="2"/>
  <c r="G110" i="2"/>
  <c r="G109" i="2"/>
  <c r="G108" i="2"/>
  <c r="G107" i="2"/>
  <c r="F103" i="2"/>
  <c r="E103" i="2"/>
  <c r="D103" i="2"/>
  <c r="C103" i="2"/>
  <c r="G102" i="2"/>
  <c r="G101" i="2"/>
  <c r="G100" i="2"/>
  <c r="G99" i="2"/>
  <c r="G98" i="2"/>
  <c r="G97" i="2"/>
  <c r="G96" i="2"/>
  <c r="G95" i="2"/>
  <c r="G94" i="2"/>
  <c r="G93" i="2"/>
  <c r="G92" i="2"/>
  <c r="G91" i="2"/>
  <c r="G90" i="2"/>
  <c r="G89" i="2"/>
  <c r="G88" i="2"/>
  <c r="G87" i="2"/>
  <c r="G86" i="2"/>
  <c r="G85" i="2"/>
  <c r="G84" i="2"/>
  <c r="G83" i="2"/>
  <c r="G82" i="2"/>
  <c r="G81" i="2"/>
  <c r="G103" i="2" s="1"/>
  <c r="F77" i="2"/>
  <c r="E77" i="2"/>
  <c r="D77" i="2"/>
  <c r="C77" i="2"/>
  <c r="G76" i="2"/>
  <c r="G75" i="2"/>
  <c r="G74" i="2"/>
  <c r="G73" i="2"/>
  <c r="G72" i="2"/>
  <c r="G71" i="2"/>
  <c r="G70" i="2"/>
  <c r="G69" i="2"/>
  <c r="G68" i="2"/>
  <c r="G67" i="2"/>
  <c r="G66" i="2"/>
  <c r="G65" i="2"/>
  <c r="G64" i="2"/>
  <c r="G63" i="2"/>
  <c r="G62" i="2"/>
  <c r="G61" i="2"/>
  <c r="G60" i="2"/>
  <c r="G59" i="2"/>
  <c r="G58" i="2"/>
  <c r="G57" i="2"/>
  <c r="G56" i="2"/>
  <c r="G55" i="2"/>
  <c r="F51" i="2"/>
  <c r="E51" i="2"/>
  <c r="D51" i="2"/>
  <c r="C51" i="2"/>
  <c r="G50" i="2"/>
  <c r="G49" i="2"/>
  <c r="G48" i="2"/>
  <c r="G47" i="2"/>
  <c r="G46" i="2"/>
  <c r="G45" i="2"/>
  <c r="G44" i="2"/>
  <c r="G43" i="2"/>
  <c r="G42" i="2"/>
  <c r="G41" i="2"/>
  <c r="G40" i="2"/>
  <c r="G39" i="2"/>
  <c r="G38" i="2"/>
  <c r="G37" i="2"/>
  <c r="G36" i="2"/>
  <c r="G35" i="2"/>
  <c r="G34" i="2"/>
  <c r="G33" i="2"/>
  <c r="G32" i="2"/>
  <c r="G31" i="2"/>
  <c r="G30" i="2"/>
  <c r="G29" i="2"/>
  <c r="W4" i="2"/>
  <c r="W5" i="2"/>
  <c r="W6" i="2"/>
  <c r="W7" i="2"/>
  <c r="W8" i="2"/>
  <c r="W9" i="2"/>
  <c r="W10" i="2"/>
  <c r="W11" i="2"/>
  <c r="W12" i="2"/>
  <c r="W13" i="2"/>
  <c r="W14" i="2"/>
  <c r="W15" i="2"/>
  <c r="W16" i="2"/>
  <c r="W17" i="2"/>
  <c r="W18" i="2"/>
  <c r="W19" i="2"/>
  <c r="W20" i="2"/>
  <c r="W21" i="2"/>
  <c r="W22" i="2"/>
  <c r="W23" i="2"/>
  <c r="W24" i="2"/>
  <c r="W3" i="2"/>
  <c r="T25" i="2"/>
  <c r="U25" i="2"/>
  <c r="V25" i="2"/>
  <c r="S25" i="2"/>
  <c r="L25" i="2"/>
  <c r="M25" i="2"/>
  <c r="N25" i="2"/>
  <c r="K25" i="2"/>
  <c r="O4" i="2"/>
  <c r="O5" i="2"/>
  <c r="O6" i="2"/>
  <c r="O7" i="2"/>
  <c r="O8" i="2"/>
  <c r="O9" i="2"/>
  <c r="O10" i="2"/>
  <c r="O11" i="2"/>
  <c r="O12" i="2"/>
  <c r="O13" i="2"/>
  <c r="O14" i="2"/>
  <c r="O15" i="2"/>
  <c r="O16" i="2"/>
  <c r="O17" i="2"/>
  <c r="O18" i="2"/>
  <c r="O19" i="2"/>
  <c r="O20" i="2"/>
  <c r="O21" i="2"/>
  <c r="O22" i="2"/>
  <c r="O23" i="2"/>
  <c r="O24" i="2"/>
  <c r="O3" i="2"/>
  <c r="D25" i="2"/>
  <c r="E25" i="2"/>
  <c r="F25" i="2"/>
  <c r="C25" i="2"/>
  <c r="G4" i="2"/>
  <c r="G5" i="2"/>
  <c r="G6" i="2"/>
  <c r="G7" i="2"/>
  <c r="G8" i="2"/>
  <c r="G9" i="2"/>
  <c r="G10" i="2"/>
  <c r="G11" i="2"/>
  <c r="G12" i="2"/>
  <c r="G13" i="2"/>
  <c r="G14" i="2"/>
  <c r="G15" i="2"/>
  <c r="G16" i="2"/>
  <c r="G17" i="2"/>
  <c r="G18" i="2"/>
  <c r="G19" i="2"/>
  <c r="G20" i="2"/>
  <c r="G21" i="2"/>
  <c r="G22" i="2"/>
  <c r="G23" i="2"/>
  <c r="G24" i="2"/>
  <c r="G3" i="2"/>
  <c r="O28" i="1"/>
  <c r="P28" i="1"/>
  <c r="N28" i="1"/>
  <c r="I3" i="4"/>
  <c r="I4" i="4"/>
  <c r="I5" i="4"/>
  <c r="I6" i="4"/>
  <c r="I7" i="4"/>
  <c r="I8" i="4"/>
  <c r="I9" i="4"/>
  <c r="I10" i="4"/>
  <c r="I11" i="4"/>
  <c r="I12" i="4"/>
  <c r="I13" i="4"/>
  <c r="I14" i="4"/>
  <c r="I15" i="4"/>
  <c r="I16" i="4"/>
  <c r="I17" i="4"/>
  <c r="I18" i="4"/>
  <c r="I19" i="4"/>
  <c r="I20" i="4"/>
  <c r="I21" i="4"/>
  <c r="I22" i="4"/>
  <c r="I23" i="4"/>
  <c r="I24" i="4"/>
  <c r="I25" i="4"/>
  <c r="O129" i="2" l="1"/>
  <c r="W207" i="2"/>
  <c r="G155" i="2"/>
  <c r="O207" i="2"/>
  <c r="G207" i="2"/>
  <c r="W181" i="2"/>
  <c r="O181" i="2"/>
  <c r="W155" i="2"/>
  <c r="O155" i="2"/>
  <c r="W129" i="2"/>
  <c r="G129" i="2"/>
  <c r="W103" i="2"/>
  <c r="O103" i="2"/>
  <c r="W77" i="2"/>
  <c r="G77" i="2"/>
  <c r="W51" i="2"/>
  <c r="O51" i="2"/>
  <c r="G51" i="2"/>
  <c r="O25" i="2"/>
  <c r="G25" i="2"/>
  <c r="W25" i="2"/>
  <c r="I2" i="4"/>
</calcChain>
</file>

<file path=xl/sharedStrings.xml><?xml version="1.0" encoding="utf-8"?>
<sst xmlns="http://schemas.openxmlformats.org/spreadsheetml/2006/main" count="1078" uniqueCount="170">
  <si>
    <t>PLAN DE ACCIÓN DISTRITAL (PAD) 2025</t>
  </si>
  <si>
    <t xml:space="preserve">ID PAD </t>
  </si>
  <si>
    <t>Entidad distrital</t>
  </si>
  <si>
    <t>Sigla</t>
  </si>
  <si>
    <t>Sector</t>
  </si>
  <si>
    <t>Componente de la política pública</t>
  </si>
  <si>
    <t>Medida de la política pública</t>
  </si>
  <si>
    <t>Derecho</t>
  </si>
  <si>
    <t>Tipo de oferta</t>
  </si>
  <si>
    <t xml:space="preserve">Código FUT </t>
  </si>
  <si>
    <t>Nombre Código FUT</t>
  </si>
  <si>
    <t>PRODUCTO</t>
  </si>
  <si>
    <t>META 2025</t>
  </si>
  <si>
    <t>AVANCE META I TRIMESTRE</t>
  </si>
  <si>
    <t>PRESUPUESTO INICIAL 2025</t>
  </si>
  <si>
    <t>PRESUPUESTO DEFINITIVO 2025</t>
  </si>
  <si>
    <t>PRESUPUESTO EJECUTADO I TRIMESTRE</t>
  </si>
  <si>
    <t>REPORTE CUALITATIVO</t>
  </si>
  <si>
    <t>Secretaria Distrital de Integración Social</t>
  </si>
  <si>
    <t>SDIS</t>
  </si>
  <si>
    <t xml:space="preserve">Integración Social </t>
  </si>
  <si>
    <t>Asistencia</t>
  </si>
  <si>
    <t>Seguridad alimentaria</t>
  </si>
  <si>
    <t>Alimentación</t>
  </si>
  <si>
    <t>Población Vulnerable</t>
  </si>
  <si>
    <t>V.2.8</t>
  </si>
  <si>
    <t>ALIMENTACIÓN</t>
  </si>
  <si>
    <t>Atender anualmente 7.000 personas víctimas del conflicto armado que se encuentren en inseguridad alimentaria a través de apoyos económicos o en especie, para el acceso a los alimentos según los criterios de focalización, priorización e ingreso vigentes.</t>
  </si>
  <si>
    <t>Entre enero y marzo de 2025, un total de 9.365 personas únicas víctimas del conflicto armado recibieron atención a través de apoyos económicos o en especie, para el acceso a alimentos. Para el caso de los comedores comunitarios, se brindó atención diaria a 3.945 personas víctimas en 118 comedores comunitarios, mediante los convenios establecidos con entidades sin ánimo de lucro y el Idipron; 2.077 personas recibieron bonos canjeables por alimentos, mientras que 3.349 se beneficiaron con canastas alimentarias con enfoque diferencial poblacional y territorial.
Además de favorecer el acceso a alimentos, los servicios incluyeron acciones del Componente de Bien-estar Alimentario, las cuales fortalecen las capacidades individuales y colectivas para tomar decisiones informadas sobre prácticas alimentarias saludables, sostenibles y de autocuidado. A través de encuentros pedagógicos, se promovió el reconocimiento de derechos, la prevención de violencias, el cuidado emocional y el fortalecimiento de redes de apoyo, generando espacios seguros y participativos para las personas víctimas del conflicto, desde un enfoque de dignidad, reparación y bienestar integral.</t>
  </si>
  <si>
    <t>Educación</t>
  </si>
  <si>
    <t>Derecho a la Educación</t>
  </si>
  <si>
    <t>V.2.3.3</t>
  </si>
  <si>
    <t>ALFABETIZACIÓN (EDUCACIÓN PARA JÓVENES Y ADULTOS)</t>
  </si>
  <si>
    <t>Atender anualmente 2.200 personas víctimas del conflicto armado, incluidas en el Registro Único de Víctimas – RUV, a través de actividades de aprovechamiento del tiempo liberado y procesos de formación para el desarrollo de capacidades.</t>
  </si>
  <si>
    <t>En el marco del Plan Distrital de Desarrollo, “Bogotá Camina Segura”, 2024-2027, el servicio Centros de Desarrollo Comunitario - CDC y el Servicio Tiempo propio para personas cuidadoras brindan a la ciudadanía actividades, talleres, cursos y encadenamientos formativos, orientados al fortalecimiento de capacidades para fomentar la inclusión productiva, la promoción del autocuidado  a partir de la liberación de tiempo, la universalización de las artes, la recreación, el deporte y la construcción del tejido social, familiar y comunitario. Generando oportunidades para el fortalecimiento de emprendimientos, la vinculación laboral y la identificación y potenciación de talentos en las artes y los deportes.
En el primer trimestre del 2025 se atendieron un total de 650 personas únicas víctimas del conflicto armado que participaron de la oferta de los servicios. Del total de personas únicas atendidas 458 fueron atendidas para el Fortalecimiento de capacidades para la inclusión productiva, por medio de cursos y talleres, mientras que 192 fueron atendidos mediante servicios para liberar el tiempo a través de la atención en las lavanderías comunitarias y la realización de actividades de cuidado.</t>
  </si>
  <si>
    <t>Subsistencia mínima</t>
  </si>
  <si>
    <t>Derecho a la subsistencia mínima</t>
  </si>
  <si>
    <t>V.2.1</t>
  </si>
  <si>
    <t>SUBSISTENCIA MÍNIMA</t>
  </si>
  <si>
    <t>Atender el 100% de personas víctimas del conflicto armado en emergencia social, económica, natural, antrópica y sanitaria identificadas en el marco del Proyecto 7947  "Fortalecimiento de la gestión territorial para la promoción de la gobernanza, inclusión y movilidad social en los territorios urbanos y rurales de Bogotá D.C." en lo que compete a los servicios de la Subdirección para la Identificación, Caracterización e Integración, según demanda.</t>
  </si>
  <si>
    <t xml:space="preserve">En el marco del Plan de desarrollo "Bogota camina segura" para el primer trimestre (1 de enero a 31 de marzo del 2025), se han atendido 427 personas únicas en los servicios de Respuesta Social y Gestión del Riesgo en las siguientes modalidades:
354 personas por modalidad/beneficio bono canjeable por alimentos. 
42  personas por modalidad/beneficio alojamiento transitorio.
6 personas por modalidad/beneficio auxilio funerario. 
9 persona por modalidad/beneficio pasajes terrestres.  
5 personas por modalidad/beneficio con suministros de ayuda humanitaria.
Para el caso del servicio Gestión de Riesgo se han atendido 14 personas en la modalidad EDRAN SOCIAL Evaluación de daños, Riesgo asociado y Análisis de necesidades en el ámbito social. </t>
  </si>
  <si>
    <t xml:space="preserve"> Atención</t>
  </si>
  <si>
    <t xml:space="preserve">Información y Orientación </t>
  </si>
  <si>
    <t xml:space="preserve">Información y orientación </t>
  </si>
  <si>
    <t>V.2.9.1</t>
  </si>
  <si>
    <t>INFORMACIÓN Y ORIENTACIÓN</t>
  </si>
  <si>
    <t xml:space="preserve">Atender el 100% de Víctimas del Conflicto Armado que requieran atención para el restablecimiento de derechos en el marco de la violencia en el contexto familiar, a través de las Comisarias de Familia del Distrito. </t>
  </si>
  <si>
    <t xml:space="preserve">Las Comisarías de Familia se encuentran en línea de justicia, siendo un servicio universal y sin requerir el cumplimiento de criterios de ingreso, permanencia o egreso al mismo, las atenciones se realizan de acuerdo con la demanda de la población, por lo cual, para el primer trimestre de 2025 se han atendido 2.105 personas. </t>
  </si>
  <si>
    <t>La PUA dice 2103 personas</t>
  </si>
  <si>
    <t xml:space="preserve">Atender el 100% de niños y niñas víctimas de conflicto armado que se encuentren bajo medida de protección en los Centros Proteger. </t>
  </si>
  <si>
    <t xml:space="preserve">El servicio de Centros Proteger atiende integralmente a demanda, los niños y niñas remitidos por autoridad competente (Comisario o Defensor de Familia) en proceso administrativo de restablecimiento de derechos (PARD) con medida de ubicación institucional. La atención integral de los niños y niñas con medida de ubicación institucional en los Centros Proteger se desarrolla en el marco del modelo de atención integral con enfoque diferencial con planes de acción de cada caso desde los equipos interdisciplinarios, en las áreas de pedagogía, psicopedagogía, terapia ocupacional, fonoaudiología, nutrición, medicina, enfermería, psicología y Trabajo social, que permita garantizar el derecho de los niños y niñas a permanecer con su familia y de esta manera evitar la pérdida del cuidado parental y constituirse en espacios de protección, en el marco del interés superior y la prevalencia de los derechos de niños y niñas. En el periodo correspondiente al primer trimestre de 2025, en los Centros Proteger se atendieron un total de 27 niños, niñas y sus familias. </t>
  </si>
  <si>
    <t>Orientar y/o sensibilizar al 100% de las víctimas del conflicto armado participantes de las acciones del Plan Distrital de prevención de violencias dirigido a las personas que estén en riesgo, sean o hayan sido víctimas de violencia en el contexto familiar y violencia sexual.</t>
  </si>
  <si>
    <t>Para este trimestre de reporte, desde la estrategia de prevención de violencias Entornos Protectores, Territorios Seguros, Inclusivos y Diversos, que se implementa por medio de siete módulos en torno a las temáticas de Familias democráticas, Derechos Humanos, Habilidades para la vida con énfasis en prevención de consumo SPA como un factor asociado a violencia intrafamiliar,  contenidos de género, Masculinidades corresponsables no violentas, comprensión de las violencias, rutas y competencias institucionales para atención y protección de las víctimas, se orientaron y sensibilizaron 36 personas víctimas del conflicto armado, quienes de manera voluntaria y por acercamiento territorial acceden a los servicios.</t>
  </si>
  <si>
    <t>Vincular al 100% de personas de los sectores LGBTI víctimas del conflicto armado, sus familias y redes de apoyo, mayores de 14 años, en los servicios sociales de la Subdirección para Asuntos LGBTI.</t>
  </si>
  <si>
    <r>
      <t xml:space="preserve">Durante el primer trimestre de la vigencia 2025, se vincularon </t>
    </r>
    <r>
      <rPr>
        <b/>
        <sz val="10"/>
        <color theme="1"/>
        <rFont val="Arial Narrow"/>
        <family val="2"/>
      </rPr>
      <t>165 personas</t>
    </r>
    <r>
      <rPr>
        <sz val="10"/>
        <color theme="1"/>
        <rFont val="Arial Narrow"/>
        <family val="2"/>
      </rPr>
      <t xml:space="preserve"> únicas víctimas del conflicto armado de los sectores LGBTI en nuestros servicios sociales desagregados de la siguiente manera:
</t>
    </r>
    <r>
      <rPr>
        <b/>
        <sz val="10"/>
        <rFont val="Arial Narrow"/>
        <family val="2"/>
      </rPr>
      <t xml:space="preserve">1. Casas LGBTI: 157  personas </t>
    </r>
    <r>
      <rPr>
        <sz val="10"/>
        <rFont val="Arial Narrow"/>
        <family val="2"/>
      </rPr>
      <t xml:space="preserve">
</t>
    </r>
    <r>
      <rPr>
        <b/>
        <sz val="10"/>
        <rFont val="Arial Narrow"/>
        <family val="2"/>
      </rPr>
      <t>2810 FORTALECIMIENTO DE CAPACIDADES PSICOSOCIALES: 25 Personas</t>
    </r>
    <r>
      <rPr>
        <sz val="10"/>
        <rFont val="Arial Narrow"/>
        <family val="2"/>
      </rPr>
      <t xml:space="preserve">
Acompañamiento y orientación por parte de psicólogos y trabajadores sociales para la población LGBTI, con el fin de mitigar los impactos psicosociales derivados de discriminación, exclusión y/o violencia.
</t>
    </r>
    <r>
      <rPr>
        <b/>
        <sz val="10"/>
        <rFont val="Arial Narrow"/>
        <family val="2"/>
      </rPr>
      <t xml:space="preserve">2815 REDES DIVERSAS DE APRENDIZAJE: 107 Personas
</t>
    </r>
    <r>
      <rPr>
        <sz val="10"/>
        <rFont val="Arial Narrow"/>
        <family val="2"/>
      </rPr>
      <t xml:space="preserve">Actividades grupales diseñadas para facilitar el acceso de la población LGBTI a servicios institucionales y promover el ejercicio efectivo de sus derechos en distintos ámbitos sociales.
</t>
    </r>
    <r>
      <rPr>
        <b/>
        <sz val="10"/>
        <rFont val="Arial Narrow"/>
        <family val="2"/>
      </rPr>
      <t xml:space="preserve">3058 REAFÍRMATE: EL CHUCHÚ DE LA CÉDULA BMT: 14 Personas
</t>
    </r>
    <r>
      <rPr>
        <sz val="10"/>
        <rFont val="Arial Narrow"/>
        <family val="2"/>
      </rPr>
      <t>Brindar orientación jurídica y pago de los trámites para cambiar el nombre, sexo y/o cupo numérico en el documento de identificación de personas trans y no binarias.</t>
    </r>
    <r>
      <rPr>
        <b/>
        <sz val="10"/>
        <rFont val="Arial Narrow"/>
        <family val="2"/>
      </rPr>
      <t xml:space="preserve">
3059 LINEA DIVERSA BMT: 25 Personas</t>
    </r>
    <r>
      <rPr>
        <sz val="10"/>
        <rFont val="Arial Narrow"/>
        <family val="2"/>
      </rPr>
      <t xml:space="preserve">
Acompañamiento telefónico con información y orientación sobre servicios, atención en crisis,  rutas de atención, mitos y creencias frente a la diversidad 
</t>
    </r>
    <r>
      <rPr>
        <b/>
        <sz val="10"/>
        <rFont val="Arial Narrow"/>
        <family val="2"/>
      </rPr>
      <t xml:space="preserve">2. Servicio Unidad contra la Discriminación: 14 Personas
2813 Orientación socio-jurídica a personas de los sectores sociales LGBTI: </t>
    </r>
    <r>
      <rPr>
        <sz val="10"/>
        <rFont val="Arial Narrow"/>
        <family val="2"/>
      </rPr>
      <t xml:space="preserve">
Asesoría legal inicial y seguimiento a personas LGBTI que han sufrido discriminación o vulneración de sus derechos, brindada por la Unidad contra la Discriminación para garantizar acceso a la justicia.
</t>
    </r>
    <r>
      <rPr>
        <sz val="10"/>
        <color theme="1"/>
        <rFont val="Arial Narrow"/>
        <family val="2"/>
      </rPr>
      <t xml:space="preserve">
Es importante mencionar que de acuerdo a la información reportada en la PUA de Victimas, el numero de personas únicas reportadas en los servicio Casas LGBTI y Unidad contra la Discriminación corresponde a 165, sin embargo, la sumatoria de personas desagregadas por servicios corresponde a 171 personas, lo que se explica porque una misma persona accedió a más de un servicio. </t>
    </r>
  </si>
  <si>
    <t>Ejes transversales</t>
  </si>
  <si>
    <t>Participación efectiva de las víctimas</t>
  </si>
  <si>
    <t>Transversal</t>
  </si>
  <si>
    <t>Social y Económica</t>
  </si>
  <si>
    <t>V.6.1</t>
  </si>
  <si>
    <t>GARANTÍAS PARA LA PARTICIPACIÓN</t>
  </si>
  <si>
    <t>Realizar 1 evento anual con participación de las víctimas del conflicto armado pertenecientes a los sectores LGBTI, en temas relacionados con paz y reconciliación, con el propósito de visibilizar y sensibilizar sobre las afectaciones diferenciales a esta población en el marco del conflicto.</t>
  </si>
  <si>
    <t xml:space="preserve">De acuerdo a lo concertado al interior de la Subdirección para Asuntos LGBTI, el evento se realizara en el segundo trimestre de la vigencia 2025. </t>
  </si>
  <si>
    <t xml:space="preserve">Atender al 100% de personas con discapacidad víctimas del conflicto armado en los servicios sociales de la Subdirección para la Discapacidad, que cumplan criterios de ingreso según la normatividad vigente. </t>
  </si>
  <si>
    <t xml:space="preserve">La Subdirección para la Discapacidad, durante el periodo del 1 de enero al 31 de marzo de 2025, a través de los servicios sociales Centro Crecer, Centro Integrarte Atención Externa- CIAE, Centro Integrarte Atención Interna - CIAI y Centro de Atención Distrital para la Inclusión Social - CADIS (modalidad personas con discapacidad) , vinculo a  175 personas con discapacidad víctimas del conflicto armado. De éstas, 100  fueron atendidas en Centros Crecer (6 a 17 años y 11 meses); 6 en CADIS , 37 en CIAI y 33 en CIAE, contribuyendo a la mejora de sus condiciones de vida y  bienestar integral, mediante articulaciones intersectoriales que garantizaron su inclusión en espacios culturales, recreativos y deportivos, promoviendo su desarrollo autónomo, fortaleciendo sus habilidades motoras, comunicativas, sociales, así como  garantizando su participación activa en entornos que promuevan  la igualdad de oportunidades y el reconocimiento de sus derechos.  </t>
  </si>
  <si>
    <t xml:space="preserve">Atender al 100% de personas cuidadoras de personas con discapacidad víctimas del conflicto armado en los servicios de la Subdirección para la Discapacidad, bajo un enfoque diferencial de género y étnico, para contribuir al reconocimiento socioeconómico y redistribución de roles, que cumplan los criterios de ingreso conforme a la normatividad vigente. </t>
  </si>
  <si>
    <t>La Subdirección para la Discapacidad, durante el periodo del  1 de enero y el 31 de marzo de 2025, a través del Centro de Atención Distrital CADIS (modalidad personas cuidadoras) , se brindó atención a 3 personas cuidadoras de personas con discapacidad víctimas del conflicto armado. Esta atención se realizó mediante la Estrategia Comunitaria, la cual abordó temas clave relacionados con la apropiación de las tres R del cuidado: Reconocer, Reducir y Redistribuir las labores de cuidado. Como parte del proceso, se desarrolló un programa de reconocimiento de rutas de atención para personas cuidadoras y se ofrecieron espacios de formación enfocados en el fortalecimiento de competencias y habilidades para el emprendimiento, la empleabilidad y el ejercicio del rol de cuidado.                                                                                                                                                                           
Es importante destacar que la Subdirección para la Discapacidad avanza en un proceso de transformación de sus servicios. En este marco, la Estrategia Territorial —que anteriormente centraba su atención en las personas cuidadoras de personas con discapacidad en el distrito— ha transferido esta función al Centro de Atención Distrital (CADIS). Por ello, a partir de la vigencia 2025, el CADIS será responsable de contribuir al cumplimiento de la meta 1494.</t>
  </si>
  <si>
    <t xml:space="preserve">Atender anualmente 500 niñas, niños y adolescentes víctimas del conflicto armado en riesgo de trabajo infantil, violencias y posible vulneración de sus derechos de manera flexible con enfoque diferencial y de género.  </t>
  </si>
  <si>
    <r>
      <t xml:space="preserve">Durante el primer trimestre se atendieron </t>
    </r>
    <r>
      <rPr>
        <b/>
        <sz val="10"/>
        <rFont val="Arial Narrow"/>
        <family val="2"/>
      </rPr>
      <t xml:space="preserve">254 </t>
    </r>
    <r>
      <rPr>
        <sz val="10"/>
        <color theme="1"/>
        <rFont val="Arial Narrow"/>
        <family val="2"/>
      </rPr>
      <t>niñas, niños y adolescentes en los servicios de centro amar y ciudad niñez, se suscribe el convenio con la consejería de paz, victimas y reconciliación y la Filarmónica de Bogotá, para  implementar cuatro (4) Centros Filarmónicos para la Paz en los Centros Amar de las localidades priorizadas de Usme, Bosa, Kennedy y Suba, proyectados en el mes de mayo, en aras de contribuir a la construcción de paz y aportar al restablecimiento e integración local de las niñas, niños y adolescentes víctimas del conflicto armado pertenecientes al servicio.
El Servicio Ciudad Niñez ha desarrollado durante el primer trimestre una serie de acciones territoriales estratégicas enfocadas en la búsqueda activa y la Atención al Reporte Ciudadano. Estas intervenciones han permitido identificar y georreferenciar zonas críticas según su nivel de impacto (alto, medio o bajo), asociadas a situaciones de riesgo, estas acciones reflejan el compromiso institucional con la protección integral de los derechos de la niñez y adolescencia, fortaleciendo tanto la detección temprana de riesgos como la articulación interinstitucional para su atención efectiva.</t>
    </r>
  </si>
  <si>
    <t>Prevención, Protección y Garantías de No Repetición</t>
  </si>
  <si>
    <t>Prevención Temprana</t>
  </si>
  <si>
    <t>Vida, Integridad, Libertad y Seguridad</t>
  </si>
  <si>
    <t>Exclusivo víctimas</t>
  </si>
  <si>
    <t>V.1.3</t>
  </si>
  <si>
    <t>PREVENCIÓN TEMPRANA</t>
  </si>
  <si>
    <t xml:space="preserve">Atender anualmente 1500 niñas niños y adolescentes víctimas del conflicto armado en el servicio Atrapasueños a través del acompañamiento psicosocial desde el arte, la pedagogía y la lúdica, generando espacios de resignificación de vivencias y afectaciones en el marco del conflicto armado </t>
  </si>
  <si>
    <r>
      <t xml:space="preserve">Durante el primer trimestre se atendieron </t>
    </r>
    <r>
      <rPr>
        <b/>
        <sz val="10"/>
        <rFont val="Arial Narrow"/>
        <family val="2"/>
      </rPr>
      <t xml:space="preserve">1.455 </t>
    </r>
    <r>
      <rPr>
        <sz val="10"/>
        <color theme="1"/>
        <rFont val="Arial Narrow"/>
        <family val="2"/>
      </rPr>
      <t>niñas, niños y adolescentes en el servicio Atrapasueños a través de la conformación de Grupos de Encuentro, estos espacios posibilitan el trámite de afectaciones relacionadas con las dinámicas del conflicto armado y la creación de espacios de expresión que, enmarcados en la apuesta de construir una ciudad articulada al Plan de Desarrollo Distrital “Bogotá Camina Segura” y a la Política Pública de Primera Infancia, Infancia y Adolescencia, promovieron el desarrollo de capacidades individuales, la construcción de trayectorias de vida significativas y el protagonismo de niñas, niños y adolescentes como agentes de cambio para la transformación social, a fin de consolidar tejidos sociales fortalecidos en favor de la protección y la garantía de derechos de niños niñas y adolescentes en la ciudad.</t>
    </r>
  </si>
  <si>
    <t>V.2.3.2</t>
  </si>
  <si>
    <t>COBERTURA</t>
  </si>
  <si>
    <t>Atender anualmente 2100 niñas y niños víctimas de conflicto armado en los servicios de atención a la primera Infancia.</t>
  </si>
  <si>
    <r>
      <rPr>
        <sz val="10"/>
        <color rgb="FF000000"/>
        <rFont val="Arial Narrow"/>
      </rPr>
      <t xml:space="preserve">Durante el primer trimestre del 2025 se atendieron </t>
    </r>
    <r>
      <rPr>
        <b/>
        <sz val="10"/>
        <color rgb="FF000000"/>
        <rFont val="Arial Narrow"/>
      </rPr>
      <t xml:space="preserve">1.560 </t>
    </r>
    <r>
      <rPr>
        <sz val="10"/>
        <color rgb="FF000000"/>
        <rFont val="Arial Narrow"/>
      </rPr>
      <t>niñas y niños víctimas del conflicto armado en los servicios de atención a la primera infancia jardines infantiles, creciendo Juntos y Arte de Cuidar-te, donde se realizaron acciones encaminadas a brindar una atención integral  desde el enfoque diferencial, genero, territorial y poblacional, evidenciando prácticas de crianza desde sus raíces culturales y saberes ancestrales. Estas prácticas orientadas a resignificar el cuidado desde sus propias experiencias buscando transformaciones en las realidades territoriales, poblacionales y sociales lo cual fomentó una interacción significativa entre los participantes, sus padres, familias y cuidadores.
El Servicio el Arte de Cuidar-te durante el primer trimestre diseñó experiencias pedagógicas para atender las necesidades e intereses de la niñez a través de la expresión artística, lúdica, el juego y la exploración del medio, vinculando a niñas y niños víctimas del conflicto armado, quienes participaron de las experiencias en ambientes acogedores y seguros que garantizan la participación activa, la inclusión y la igualdad de oportunidades.</t>
    </r>
  </si>
  <si>
    <t>Realizar anualmente 25 encuentros a nivel local y distrital con niñas, niños y adolescentes víctimas de conflicto armado, que fortalezcan su participación e incidencia en escenarios de toma de decisiones en el marco del acuerdo de paz, la memoria, la convivencia y la reconciliación con enfoque diferencial y de género.</t>
  </si>
  <si>
    <r>
      <t>Se dio inicio a la implementación de las escuelas de memoria y paz, donde las niñas, niños y adolescentes asisten a espacios de participación promoviendo el diálogo de saberes, respeto por la diferencia, aportando a la realización de sus derechos,  donde reconocen elementos o hitos de la memoria histórica del país en el marco del conflicto armado como derecho a la verdad y aporte a la garantía de la no repetición, así mismo se promueve la reflexión donde niñas, niños y adolescentes participantes del servicio Atrapasueños puedan expresar su percepción de sus territorios a nivel comunitario y barrial.
Se desarrollaron 7 encuentros en las localidades de San Ciristóbal, Engativá, Suba, Kennedy y Usme  correspondientes a 7 actividades, se contó con la asistencia de</t>
    </r>
    <r>
      <rPr>
        <b/>
        <sz val="10"/>
        <color rgb="FFFF0000"/>
        <rFont val="Arial Narrow"/>
        <family val="2"/>
      </rPr>
      <t xml:space="preserve"> </t>
    </r>
    <r>
      <rPr>
        <b/>
        <sz val="10"/>
        <rFont val="Arial Narrow"/>
        <family val="2"/>
      </rPr>
      <t xml:space="preserve">136 </t>
    </r>
    <r>
      <rPr>
        <sz val="10"/>
        <color theme="1"/>
        <rFont val="Arial Narrow"/>
        <family val="2"/>
      </rPr>
      <t xml:space="preserve">participantes unicos. </t>
    </r>
  </si>
  <si>
    <t xml:space="preserve">Vincular al 100% de Jóvenes víctimas del conflicto armado a los servicios sociales y estrategias de la Subdirección para la Juventud, con cobertura y atención territorial </t>
  </si>
  <si>
    <t>663 Jóvenes víctimas del conflicto armado vinculados a los servicios sociales y estrategias de la Subdirección para la Juventud, con cobertura y atención territorial a través del servicio Casas de Juventud, promoviendo el desarrollo integral de habilidades, la participación en ámbitos sociales, culturales y productivos, así como el acceso a oportunidades para el fortalecimiento del proyecto de vida.</t>
  </si>
  <si>
    <t xml:space="preserve">Vincular al 100% de Jóvenes víctimas del conflicto armado en la estrategia de oportunidades juveniles, a través de transferencias monetarias condicionadas que cumplan el proceso requerido para su focalización.	</t>
  </si>
  <si>
    <t xml:space="preserve">85 Jóvenes víctimas del conflicto armado vinculados a la estrategia de oportunidades juveniles, que por medio de transferencias monetarias condicionadas incentiva el acceso a oportunidades de trayectorias educativas, acompañamiento en intermediación laboral, formación en proyecto de vida, acompañamiento psicosocial y promoción de derechos. </t>
  </si>
  <si>
    <t xml:space="preserve">Atender al 100% de Jóvenes víctimas del conflicto armado entre los 14 y 28 años con sanciones no privativas de la libertad o en apoyo al restablecimiento de derechos en la administración de justicia, en los Centros Forjar.		</t>
  </si>
  <si>
    <t xml:space="preserve">45 Jóvenes víctimas del conflicto armado entre los 14 y 28 años con sanciones no privativas de la libertad o en apoyo al restablecimiento de derechos en la administración de justicia atendidos por los Centros Forjar, promoviendo  acciones de reparación y servicio social, acceso a salud, educación y formación para el trabajo, apoyo psicosocial y actividades pedagógicas para la inclusión social y el reestablecimiento de derechos. </t>
  </si>
  <si>
    <t>Atender al 100%  de ciudadanas y ciudadanos habitantes de calle y en riesgo de estarlo, víctimas del conflicto armado entre 29 y 59 años en los servicios asociados al fenómeno de habitabilidad en Calle de la Subdirección para la Adultez.</t>
  </si>
  <si>
    <t>Durante el primer trimestre de la vigencia 2025, se atendieron en los diferentes servicios sociales del proyecto 7948 a 409 personas habitante de calle y en riesgo de estarlo, identificadas como víctimas del conflicto armado y mayores de 29 años.
Reconociendo al conflicto armado como uno de los factores asociados al fenómeno de habitabilidad en calle, la atención brindada ha promovido acciones de articulación orientadas a la mitigación de riesgos y daños.</t>
  </si>
  <si>
    <t>Fortalecimiento institucional</t>
  </si>
  <si>
    <t>V.8.1</t>
  </si>
  <si>
    <t>FORTALECIMIENTO INSTITUCIONAL</t>
  </si>
  <si>
    <r>
      <t>Realizar 10 jornadas anuales de fortalecimiento de capacidades con los -las  funcionarias y funcionarios de la Subdirección para la Adultez, en enfoque diferencial de víctimas del conflicto armado y rutas de atención institucional dirigidas a la población</t>
    </r>
    <r>
      <rPr>
        <sz val="10"/>
        <color theme="1"/>
        <rFont val="Arial Narrow"/>
        <family val="2"/>
      </rPr>
      <t>.</t>
    </r>
  </si>
  <si>
    <t>Durante el primer trimestre del año 2025, se llevó a cabo una jornada de cualificación dirigida a servidores públicos vinculados al Proyecto 7948: Desarrollo del abordaje integral del fenómeno de habitabilidad en calle para contribuir a la reducción de formas extremas de exclusión en Bogotá D.C.. Esta jornada tuvo lugar el 25 de marzo de 2025 en el hogar de paso Voto Nacional y contó con la participación de 20 funcionarios y funcionarias. 
El objetivo principal de la actividad fue fortalecer las capacidades técnicas e institucionales del equipo operativo para el abordaje integral de personas habitantes de calle y aquellas en riesgo de ser víctimas del conflicto armado, proporcionando herramientas metodológicas y enfoques diferenciales que garanticen una atención efectiva, digna y centrada en los derechos humanos.</t>
  </si>
  <si>
    <t xml:space="preserve">Atender anualmente 3.000 personas mayores víctimas con ocasión del conflicto armado, registradas en el RUV, en transferencias monetarias, aportando en el favorecimiento de su autonomía e independencia. </t>
  </si>
  <si>
    <t>3.000 </t>
  </si>
  <si>
    <t>Con corte al 31 de marzo de 2025, se han entregado apoyos económicos a 3505 personas mayores víctimas del conflicto armado en el marco del Servicio Apoyos Económicos para Persona Mayor, Apoyo económico Cofinanciado Tipo - D (Financiado con recursos Distrito – nación, aportando a mejorar las condiciones de vida de las personas mayores a través de la entrega de un apoyo económico mensual, que permita ampliar sus oportunidades y promover un envejecimiento y una vejez digna con autonomía e independencia, dentro de los que se incluye a la población víctima del Conflicto Armado.</t>
  </si>
  <si>
    <t>Atender anualmente 1.400 personas mayores víctimas con ocasión del conflicto armado en el servicio social de Centros Día, vinculándolos a procesos ocupacionales, desarrollo humano y atención integral. </t>
  </si>
  <si>
    <t>1.400 </t>
  </si>
  <si>
    <t>En el marco del Servicio Social Centro Día, durante el periodo comprendido entre el 1 de enero 2025 al 31 de marzo de 2025, se atendieron en total 865 personas mayores víctimas del Conflicto armado. Se reportan para el cierre del primer trimestre de la vigencia 2025 la siguiente distribción entre las modalidades y estrategias de atención: 
- 708 personas mayores en las Casas de la Sabiduría, que brinda una atención integral interdisciplinaria, donde se fortalece su autonomía y bienestar mediante procesos ocupacionales, pedagógicos y de desarrollo humano que promueven la participación activa y el envejecimiento digno en entornos protectores y comunitarios, cuantan con orientación psicosocial, actividades recreativas y culturales, y actividades ocupacionales y cognitivas adaptadas a sus talentos e intereses, también pueden participar en actividades físicas y deportivas, apoyo alimentario para asegurar una nutrición adecuada, y promueve encuentros intergeneracionales que fortalecen las redes de apoyo.
- 12 personas mayores en e servicio Centro Día a tu Casa, que brinda acompañamiento interdisciplinario en domicilio a personas mayores con dependencia funcional a partir de visitas domiciliarias de las áreas de: cuidado básico, cognitiva - psicoafectiva - social, mantenimiento físico y ocupacional - artística y cultural.
- 146 personas mayores en la Modalidad Centro Día al Barrio, vinculandolas a actividades culturales, artísticas y recreativas orientadas a su desarrollo integral y a la garantía de sus derechos, las cuales se desarrollaron en artes escénicas, música, artes plásticas, artes visuales y literatura y escritura. 
Las atenciones se han desarrollado acorde con el enfoque diferencial poblacional, en la medida que se tienen en cuenta las características de la población mayor, así como las territoriales ya que se desarrollan en espacios extramurales, de igual forma, la participación de la población se da de acuerdo con sus procesos autónomos de participación, gustos, intereses y preferencias.</t>
  </si>
  <si>
    <t>Atender el 100% de personas mayores víctimas con ocasión del conflicto armado, participantes del Servicio Cuidado Transitorio (día - noche). </t>
  </si>
  <si>
    <t>100% </t>
  </si>
  <si>
    <t xml:space="preserve">En lo corrido de la vigencia de Enero a Marzo de 2025, en el Servicio Social de Cuidado Transitorio Día-Noche, se brindó atención a un total de 56 personas mayores que son víctimas del conflicto armado. Se les proporcionó activación de rutas de atención y participación en actividades relacionadas con la ocupación humana y la promoción de hábitos de vida saludable. Estas actividades les permitieron fortalecer sus capacidades y habilidades, favoreciendo así su autonomía, además de ampliar sus redes de apoyo institucional. </t>
  </si>
  <si>
    <t>Atender el 100% de personas mayores víctimas con ocasión del conflicto armado, participantes del Servicio Comunidad de Cuidado para Personas Mayores. </t>
  </si>
  <si>
    <t>Para el primer trimestre del 2025 se atendió al 100% de las personas mayores víctimas con ocasión del conflicto armado, participantes del Servicio Comunidad de Cuidado para Personas Mayores, lo que equivale a 48 personas mayores vícitmas del conflicto armado atendidas en el marco del servicio social (25 personas en la modalidad de dependencia moderada y 23 personas en la modalidad de dependencia severa), fomentando el bienestar, el mantenimiento y desarrollo de capacidades, así como la integración generacional de las personas mayores participantes del servicio, promoviendo el restablecimiento de sus derechos, la transformación de imaginarios y prácticas adversas a la vejez, la dignidad humana y el envejecimiento activo.</t>
  </si>
  <si>
    <t>Atender anualmente el 100% de hogares con personas víctimas con ocasión del conflicto armado de acuerdo con lo reportado por el Registro Único de Víctimas (RUV), las cuales serán identificadas en cada ciclo de pagos de Ingreso Mínimo Garantizado (IMG) una vez surtan las validaciones correspondientes a cada proceso de dispersión mensual de pagos de IMG.</t>
  </si>
  <si>
    <t xml:space="preserve">La Base Maestra de IMG es la herramienta de focalización de la Estrategia de Ingreso Mínimo Garantizado, consolidada por la Secretaría Distrital de Planeación. Está conformada por información proveniente de la base maestra del SISBEN, el registro social del gobierno nacional, los listados censales reportados por las entidades distritales que certifican la condición de vulnerabilidad de los hogares, la información que los mismos hogares reportan a través de los diferentes canales de comunicación y otros registros administrativos. La Base Maestra contiene datos personales, datos de contacto e información financiera de los hogares beneficiarios de la Estrategia. Cabe aclarar que esta herramienta no incluye marcaciones específicas relacionadas con hechos victimizantes ni con pertenencia étnica.
El avance de la meta fueron 40.315 hogares atendidos por la estrategia IMG que tiene dentro de su composición por lo menos una (1) persona victíma </t>
  </si>
  <si>
    <t>TOTAL</t>
  </si>
  <si>
    <t>Sexo</t>
  </si>
  <si>
    <t>ID PAD</t>
  </si>
  <si>
    <t>Localidad de residencia</t>
  </si>
  <si>
    <t>Hombre</t>
  </si>
  <si>
    <t>Mujer</t>
  </si>
  <si>
    <t>Intersexual</t>
  </si>
  <si>
    <t>Sin información</t>
  </si>
  <si>
    <t>Total</t>
  </si>
  <si>
    <t>Usaquén</t>
  </si>
  <si>
    <t>Chapinero</t>
  </si>
  <si>
    <t>Santa Fe</t>
  </si>
  <si>
    <t>San Cristóbal</t>
  </si>
  <si>
    <t>Usme</t>
  </si>
  <si>
    <t>Tunjuelito</t>
  </si>
  <si>
    <t>Bosa</t>
  </si>
  <si>
    <t>Kennedy</t>
  </si>
  <si>
    <t>Fontibón</t>
  </si>
  <si>
    <t>Engativá</t>
  </si>
  <si>
    <t>Suba</t>
  </si>
  <si>
    <t>Barrios Unidos</t>
  </si>
  <si>
    <t>Teusaquillo</t>
  </si>
  <si>
    <t>Los Mártires</t>
  </si>
  <si>
    <t>Antonio Nariño</t>
  </si>
  <si>
    <t>Puente Aranda</t>
  </si>
  <si>
    <t>Candelaria</t>
  </si>
  <si>
    <t>Rafael Uribe</t>
  </si>
  <si>
    <t>Ciudad Bolívar</t>
  </si>
  <si>
    <t>Sumapaz</t>
  </si>
  <si>
    <t>No aplica</t>
  </si>
  <si>
    <t xml:space="preserve">Hecho Victmazante </t>
  </si>
  <si>
    <t xml:space="preserve">Discapacidad </t>
  </si>
  <si>
    <t>Pertenencia étnica y/o campesina</t>
  </si>
  <si>
    <t xml:space="preserve">Orientación sexual </t>
  </si>
  <si>
    <t xml:space="preserve">Identidad de género </t>
  </si>
  <si>
    <t>Desplazados</t>
  </si>
  <si>
    <t>Otros hechos victimizantes</t>
  </si>
  <si>
    <t>Con discapacidad</t>
  </si>
  <si>
    <t>Sin discapacidad</t>
  </si>
  <si>
    <t>Indigena</t>
  </si>
  <si>
    <t>Negro(a) o Afrocolombiano(a)</t>
  </si>
  <si>
    <t>Raizal del Archipielago de San Andres y Providencia</t>
  </si>
  <si>
    <t>Palenquero</t>
  </si>
  <si>
    <t>Gitano(a) ROM</t>
  </si>
  <si>
    <t>Campesino/a</t>
  </si>
  <si>
    <t>Ninguno</t>
  </si>
  <si>
    <t>Otros</t>
  </si>
  <si>
    <t>Heterosexual</t>
  </si>
  <si>
    <t>Bisexual</t>
  </si>
  <si>
    <t xml:space="preserve">Lesbiana </t>
  </si>
  <si>
    <t>Gay</t>
  </si>
  <si>
    <t>Femenino</t>
  </si>
  <si>
    <t>Masculino</t>
  </si>
  <si>
    <t>Transgenerista</t>
  </si>
  <si>
    <t>Primera infancia (0-5 años)</t>
  </si>
  <si>
    <t>Infancia (6 a 12 años)</t>
  </si>
  <si>
    <t>Adolesencia (13 a 17 años)</t>
  </si>
  <si>
    <t>Juventud (18 a 28 años)</t>
  </si>
  <si>
    <t>Adultez (29 a 59 años)</t>
  </si>
  <si>
    <t>Adulto mayor (60 o más años)</t>
  </si>
  <si>
    <t>Sin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</si>
</sst>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_-&quot;$&quot;\ * #,##0.00_-;\-&quot;$&quot;\ * #,##0.00_-;_-&quot;$&quot;\ * &quot;-&quot;??_-;_-@_-"/>
    <numFmt numFmtId="165" formatCode="_-[$$-409]* #,##0.00_ ;_-[$$-409]* \-#,##0.00\ ;_-[$$-409]* &quot;-&quot;??_ ;_-@_ "/>
    <numFmt numFmtId="166" formatCode="_-&quot;$&quot;\ * #,##0_-;\-&quot;$&quot;\ * #,##0_-;_-&quot;$&quot;\ * &quot;-&quot;??_-;_-@_-"/>
    <numFmt numFmtId="167" formatCode="_-&quot;$&quot;* #,##0_-;\-&quot;$&quot;* #,##0_-;_-&quot;$&quot;* &quot;-&quot;_-;_-@_-"/>
    <numFmt numFmtId="168" formatCode="_(* #,##0.00_);_(* \(#,##0.00\);_(* &quot;-&quot;??_);_(@_)"/>
    <numFmt numFmtId="169" formatCode="#,##0."/>
    <numFmt numFmtId="170" formatCode="_ [$€-2]\ * #,##0.00_ ;_ [$€-2]\ * \-#,##0.00_ ;_ [$€-2]\ * &quot;-&quot;??_ "/>
  </numFmts>
  <fonts count="44">
    <font>
      <sz val="11"/>
      <color theme="1"/>
      <name val="Calibri"/>
      <family val="2"/>
      <scheme val="minor"/>
    </font>
    <font>
      <sz val="11"/>
      <color theme="1"/>
      <name val="Calibri"/>
      <family val="2"/>
      <scheme val="minor"/>
    </font>
    <font>
      <sz val="12"/>
      <color theme="1"/>
      <name val="Calibri"/>
      <family val="2"/>
    </font>
    <font>
      <sz val="10"/>
      <color theme="1"/>
      <name val="Arial Narrow"/>
      <family val="2"/>
    </font>
    <font>
      <b/>
      <sz val="11"/>
      <color rgb="FF000000"/>
      <name val="Calibri"/>
      <family val="2"/>
      <scheme val="minor"/>
    </font>
    <font>
      <sz val="11"/>
      <color rgb="FF000000"/>
      <name val="Calibri"/>
      <family val="2"/>
      <scheme val="minor"/>
    </font>
    <font>
      <b/>
      <sz val="11"/>
      <color rgb="FF000000"/>
      <name val="Arial Narrow"/>
      <family val="2"/>
    </font>
    <font>
      <sz val="11"/>
      <color rgb="FF000000"/>
      <name val="Arial Narrow"/>
      <family val="2"/>
    </font>
    <font>
      <sz val="12"/>
      <color theme="1"/>
      <name val="Calibri"/>
      <family val="2"/>
      <scheme val="minor"/>
    </font>
    <font>
      <b/>
      <sz val="24"/>
      <color theme="0"/>
      <name val="Arial"/>
      <family val="2"/>
    </font>
    <font>
      <sz val="10"/>
      <color rgb="FF000000"/>
      <name val="Arial Narrow"/>
      <family val="2"/>
    </font>
    <font>
      <sz val="10"/>
      <name val="Arial"/>
      <family val="2"/>
    </font>
    <font>
      <sz val="10"/>
      <name val="Arial"/>
      <family val="2"/>
    </font>
    <font>
      <sz val="11"/>
      <color indexed="17"/>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60"/>
      <name val="Calibri"/>
      <family val="2"/>
    </font>
    <font>
      <sz val="11"/>
      <color indexed="10"/>
      <name val="Calibri"/>
      <family val="2"/>
    </font>
    <font>
      <b/>
      <sz val="11"/>
      <color indexed="8"/>
      <name val="Calibri"/>
      <family val="2"/>
    </font>
    <font>
      <sz val="1"/>
      <color indexed="8"/>
      <name val="Courier"/>
      <family val="3"/>
    </font>
    <font>
      <b/>
      <sz val="1"/>
      <color indexed="8"/>
      <name val="Courier"/>
      <family val="3"/>
    </font>
    <font>
      <b/>
      <i/>
      <sz val="1"/>
      <color indexed="8"/>
      <name val="Courier"/>
      <family val="3"/>
    </font>
    <font>
      <sz val="11"/>
      <color indexed="8"/>
      <name val="Calibri"/>
      <family val="2"/>
    </font>
    <font>
      <sz val="11"/>
      <color indexed="9"/>
      <name val="Calibri"/>
      <family val="2"/>
    </font>
    <font>
      <b/>
      <sz val="11"/>
      <color indexed="52"/>
      <name val="Calibri"/>
      <family val="2"/>
    </font>
    <font>
      <sz val="11"/>
      <color indexed="20"/>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1"/>
      <color rgb="FFFFFFFF"/>
      <name val="Calibri"/>
      <family val="2"/>
      <charset val="1"/>
    </font>
    <font>
      <sz val="11"/>
      <color theme="1"/>
      <name val="Arial Narrow"/>
      <family val="2"/>
    </font>
    <font>
      <b/>
      <sz val="11"/>
      <color theme="1"/>
      <name val="Arial Narrow"/>
      <family val="2"/>
    </font>
    <font>
      <sz val="10"/>
      <name val="Arial Narrow"/>
      <family val="2"/>
    </font>
    <font>
      <b/>
      <sz val="10"/>
      <color theme="1"/>
      <name val="Arial Narrow"/>
      <family val="2"/>
    </font>
    <font>
      <b/>
      <sz val="10"/>
      <name val="Arial Narrow"/>
      <family val="2"/>
    </font>
    <font>
      <b/>
      <sz val="10"/>
      <color rgb="FF000000"/>
      <name val="Arial Narrow"/>
      <family val="2"/>
    </font>
    <font>
      <b/>
      <sz val="10"/>
      <color rgb="FFFF0000"/>
      <name val="Arial Narrow"/>
      <family val="2"/>
    </font>
    <font>
      <b/>
      <sz val="12"/>
      <color theme="1"/>
      <name val="Arial Narrow"/>
      <family val="2"/>
    </font>
    <font>
      <sz val="10"/>
      <color rgb="FF000000"/>
      <name val="Arial Narrow"/>
    </font>
    <font>
      <b/>
      <sz val="10"/>
      <color rgb="FF000000"/>
      <name val="Arial Narrow"/>
    </font>
  </fonts>
  <fills count="33">
    <fill>
      <patternFill patternType="none"/>
    </fill>
    <fill>
      <patternFill patternType="gray125"/>
    </fill>
    <fill>
      <patternFill patternType="solid">
        <fgColor rgb="FFFFC000"/>
        <bgColor indexed="64"/>
      </patternFill>
    </fill>
    <fill>
      <patternFill patternType="solid">
        <fgColor rgb="FFFF0000"/>
        <bgColor rgb="FF000000"/>
      </patternFill>
    </fill>
    <fill>
      <patternFill patternType="solid">
        <fgColor rgb="FFFFC000"/>
        <bgColor rgb="FF000000"/>
      </patternFill>
    </fill>
    <fill>
      <patternFill patternType="solid">
        <fgColor rgb="FFE00007"/>
        <bgColor rgb="FFE0000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rgb="FFFF6600"/>
        <bgColor rgb="FFFF9900"/>
      </patternFill>
    </fill>
    <fill>
      <patternFill patternType="solid">
        <fgColor theme="0"/>
        <bgColor theme="0"/>
      </patternFill>
    </fill>
    <fill>
      <patternFill patternType="solid">
        <fgColor theme="0"/>
        <bgColor indexed="64"/>
      </patternFill>
    </fill>
    <fill>
      <patternFill patternType="solid">
        <fgColor theme="0"/>
        <bgColor rgb="FFFFFFFF"/>
      </patternFill>
    </fill>
    <fill>
      <patternFill patternType="solid">
        <fgColor rgb="FFFFFFFF"/>
        <bgColor rgb="FFFFFFFF"/>
      </patternFill>
    </fill>
  </fills>
  <borders count="56">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319">
    <xf numFmtId="0" fontId="0" fillId="0" borderId="0"/>
    <xf numFmtId="41" fontId="1" fillId="0" borderId="0" applyFont="0" applyFill="0" applyBorder="0" applyAlignment="0" applyProtection="0"/>
    <xf numFmtId="164" fontId="1" fillId="0" borderId="0" applyFont="0" applyFill="0" applyBorder="0" applyAlignment="0" applyProtection="0"/>
    <xf numFmtId="0" fontId="2" fillId="0" borderId="0"/>
    <xf numFmtId="0" fontId="1" fillId="0" borderId="0"/>
    <xf numFmtId="164" fontId="8" fillId="0" borderId="0" applyFont="0" applyFill="0" applyBorder="0" applyAlignment="0" applyProtection="0"/>
    <xf numFmtId="41" fontId="8" fillId="0" borderId="0" applyFont="0" applyFill="0" applyBorder="0" applyAlignment="0" applyProtection="0"/>
    <xf numFmtId="164" fontId="1" fillId="0" borderId="0" applyFont="0" applyFill="0" applyBorder="0" applyAlignment="0" applyProtection="0"/>
    <xf numFmtId="167" fontId="8" fillId="0" borderId="0" applyFont="0" applyFill="0" applyBorder="0" applyAlignment="0" applyProtection="0"/>
    <xf numFmtId="0" fontId="11" fillId="0" borderId="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13" fillId="8" borderId="0" applyNumberFormat="0" applyBorder="0" applyAlignment="0" applyProtection="0"/>
    <xf numFmtId="0" fontId="26" fillId="20" borderId="6" applyNumberFormat="0" applyAlignment="0" applyProtection="0"/>
    <xf numFmtId="0" fontId="14" fillId="21" borderId="7" applyNumberFormat="0" applyAlignment="0" applyProtection="0"/>
    <xf numFmtId="0" fontId="15" fillId="0" borderId="8" applyNumberFormat="0" applyFill="0" applyAlignment="0" applyProtection="0"/>
    <xf numFmtId="0" fontId="16" fillId="0" borderId="0" applyNumberFormat="0" applyFill="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25" borderId="0" applyNumberFormat="0" applyBorder="0" applyAlignment="0" applyProtection="0"/>
    <xf numFmtId="0" fontId="17" fillId="11" borderId="6" applyNumberFormat="0" applyAlignment="0" applyProtection="0"/>
    <xf numFmtId="0" fontId="12" fillId="0" borderId="0" applyFont="0" applyFill="0" applyBorder="0" applyAlignment="0" applyProtection="0"/>
    <xf numFmtId="170" fontId="12" fillId="0" borderId="0" applyFont="0" applyFill="0" applyBorder="0" applyAlignment="0" applyProtection="0"/>
    <xf numFmtId="170" fontId="12" fillId="0" borderId="0" applyFont="0" applyFill="0" applyBorder="0" applyAlignment="0" applyProtection="0"/>
    <xf numFmtId="170" fontId="12" fillId="0" borderId="0" applyFont="0" applyFill="0" applyBorder="0" applyAlignment="0" applyProtection="0"/>
    <xf numFmtId="169" fontId="21" fillId="0" borderId="0">
      <protection locked="0"/>
    </xf>
    <xf numFmtId="169" fontId="21" fillId="0" borderId="0">
      <protection locked="0"/>
    </xf>
    <xf numFmtId="169" fontId="21" fillId="0" borderId="0">
      <protection locked="0"/>
    </xf>
    <xf numFmtId="169" fontId="22" fillId="0" borderId="0">
      <protection locked="0"/>
    </xf>
    <xf numFmtId="169" fontId="23" fillId="0" borderId="0">
      <protection locked="0"/>
    </xf>
    <xf numFmtId="169" fontId="22" fillId="0" borderId="0">
      <protection locked="0"/>
    </xf>
    <xf numFmtId="169" fontId="23" fillId="0" borderId="0">
      <protection locked="0"/>
    </xf>
    <xf numFmtId="0" fontId="27" fillId="7" borderId="0" applyNumberFormat="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0" fontId="18" fillId="26" borderId="0" applyNumberFormat="0" applyBorder="0" applyAlignment="0" applyProtection="0"/>
    <xf numFmtId="0" fontId="1" fillId="0" borderId="0"/>
    <xf numFmtId="0" fontId="12" fillId="0" borderId="0"/>
    <xf numFmtId="17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27" borderId="10" applyNumberFormat="0" applyFont="0" applyAlignment="0" applyProtection="0"/>
    <xf numFmtId="0" fontId="28" fillId="20" borderId="11" applyNumberFormat="0" applyAlignment="0" applyProtection="0"/>
    <xf numFmtId="0" fontId="33" fillId="28" borderId="0"/>
    <xf numFmtId="0" fontId="19" fillId="0" borderId="0" applyNumberFormat="0" applyFill="0" applyBorder="0" applyAlignment="0" applyProtection="0"/>
    <xf numFmtId="0" fontId="29" fillId="0" borderId="0" applyNumberFormat="0" applyFill="0" applyBorder="0" applyAlignment="0" applyProtection="0"/>
    <xf numFmtId="0" fontId="31" fillId="0" borderId="9" applyNumberFormat="0" applyFill="0" applyAlignment="0" applyProtection="0"/>
    <xf numFmtId="0" fontId="32" fillId="0" borderId="12" applyNumberFormat="0" applyFill="0" applyAlignment="0" applyProtection="0"/>
    <xf numFmtId="0" fontId="16" fillId="0" borderId="13" applyNumberFormat="0" applyFill="0" applyAlignment="0" applyProtection="0"/>
    <xf numFmtId="0" fontId="30" fillId="0" borderId="0" applyNumberFormat="0" applyFill="0" applyBorder="0" applyAlignment="0" applyProtection="0"/>
    <xf numFmtId="0" fontId="20" fillId="0" borderId="14" applyNumberFormat="0" applyFill="0" applyAlignment="0" applyProtection="0"/>
    <xf numFmtId="0" fontId="20" fillId="0" borderId="26" applyNumberFormat="0" applyFill="0" applyAlignment="0" applyProtection="0"/>
    <xf numFmtId="41" fontId="1" fillId="0" borderId="0" applyFont="0" applyFill="0" applyBorder="0" applyAlignment="0" applyProtection="0"/>
    <xf numFmtId="164" fontId="1" fillId="0" borderId="0" applyFont="0" applyFill="0" applyBorder="0" applyAlignment="0" applyProtection="0"/>
    <xf numFmtId="0" fontId="12" fillId="27" borderId="24" applyNumberFormat="0" applyFont="0" applyAlignment="0" applyProtection="0"/>
    <xf numFmtId="164" fontId="8"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7" fillId="11" borderId="27" applyNumberFormat="0" applyAlignment="0" applyProtection="0"/>
    <xf numFmtId="164" fontId="1" fillId="0" borderId="0" applyFont="0" applyFill="0" applyBorder="0" applyAlignment="0" applyProtection="0"/>
    <xf numFmtId="0" fontId="26" fillId="20" borderId="19" applyNumberFormat="0" applyAlignment="0" applyProtection="0"/>
    <xf numFmtId="0" fontId="20" fillId="0" borderId="30" applyNumberFormat="0" applyFill="0" applyAlignment="0" applyProtection="0"/>
    <xf numFmtId="0" fontId="28" fillId="20" borderId="33" applyNumberFormat="0" applyAlignment="0" applyProtection="0"/>
    <xf numFmtId="0" fontId="28" fillId="20" borderId="25" applyNumberFormat="0" applyAlignment="0" applyProtection="0"/>
    <xf numFmtId="164" fontId="1"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26" fillId="20" borderId="31" applyNumberFormat="0" applyAlignment="0" applyProtection="0"/>
    <xf numFmtId="0" fontId="12" fillId="27" borderId="20" applyNumberFormat="0" applyFont="0" applyAlignment="0" applyProtection="0"/>
    <xf numFmtId="0" fontId="26" fillId="20" borderId="15" applyNumberFormat="0" applyAlignment="0" applyProtection="0"/>
    <xf numFmtId="0" fontId="28" fillId="20" borderId="21" applyNumberFormat="0" applyAlignment="0" applyProtection="0"/>
    <xf numFmtId="164" fontId="1" fillId="0" borderId="0" applyFont="0" applyFill="0" applyBorder="0" applyAlignment="0" applyProtection="0"/>
    <xf numFmtId="0" fontId="20" fillId="0" borderId="22" applyNumberFormat="0" applyFill="0" applyAlignment="0" applyProtection="0"/>
    <xf numFmtId="0" fontId="26" fillId="20" borderId="27"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0" fontId="17" fillId="11" borderId="19" applyNumberFormat="0" applyAlignment="0" applyProtection="0"/>
    <xf numFmtId="167" fontId="8"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164" fontId="8" fillId="0" borderId="0" applyFont="0" applyFill="0" applyBorder="0" applyAlignment="0" applyProtection="0"/>
    <xf numFmtId="41" fontId="8" fillId="0" borderId="0" applyFont="0" applyFill="0" applyBorder="0" applyAlignment="0" applyProtection="0"/>
    <xf numFmtId="0" fontId="17" fillId="11" borderId="15" applyNumberFormat="0" applyAlignment="0" applyProtection="0"/>
    <xf numFmtId="0" fontId="12" fillId="27" borderId="16" applyNumberFormat="0" applyFont="0" applyAlignment="0" applyProtection="0"/>
    <xf numFmtId="0" fontId="28" fillId="20" borderId="17" applyNumberFormat="0" applyAlignment="0" applyProtection="0"/>
    <xf numFmtId="164" fontId="1" fillId="0" borderId="0" applyFont="0" applyFill="0" applyBorder="0" applyAlignment="0" applyProtection="0"/>
    <xf numFmtId="0" fontId="20" fillId="0" borderId="18" applyNumberFormat="0" applyFill="0" applyAlignment="0" applyProtection="0"/>
    <xf numFmtId="0" fontId="12" fillId="27" borderId="28" applyNumberFormat="0" applyFont="0" applyAlignment="0" applyProtection="0"/>
    <xf numFmtId="0" fontId="28" fillId="20" borderId="29" applyNumberFormat="0" applyAlignment="0" applyProtection="0"/>
    <xf numFmtId="0" fontId="26" fillId="20" borderId="23" applyNumberFormat="0" applyAlignment="0" applyProtection="0"/>
    <xf numFmtId="0" fontId="12" fillId="27" borderId="32" applyNumberFormat="0" applyFont="0" applyAlignment="0" applyProtection="0"/>
    <xf numFmtId="0" fontId="17" fillId="11" borderId="23" applyNumberFormat="0" applyAlignment="0" applyProtection="0"/>
    <xf numFmtId="0" fontId="17" fillId="11" borderId="31" applyNumberFormat="0" applyAlignment="0" applyProtection="0"/>
    <xf numFmtId="0" fontId="20" fillId="0" borderId="34" applyNumberFormat="0" applyFill="0" applyAlignment="0" applyProtection="0"/>
    <xf numFmtId="43" fontId="1" fillId="0" borderId="0" applyFont="0" applyFill="0" applyBorder="0" applyAlignment="0" applyProtection="0"/>
    <xf numFmtId="0" fontId="1" fillId="0" borderId="0"/>
    <xf numFmtId="41"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41" fontId="8" fillId="0" borderId="0" applyFont="0" applyFill="0" applyBorder="0" applyAlignment="0" applyProtection="0"/>
    <xf numFmtId="164" fontId="1" fillId="0" borderId="0" applyFont="0" applyFill="0" applyBorder="0" applyAlignment="0" applyProtection="0"/>
    <xf numFmtId="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27" borderId="32" applyNumberFormat="0" applyFont="0" applyAlignment="0" applyProtection="0"/>
    <xf numFmtId="0" fontId="20" fillId="0" borderId="34" applyNumberFormat="0" applyFill="0" applyAlignment="0" applyProtection="0"/>
    <xf numFmtId="41" fontId="1" fillId="0" borderId="0" applyFont="0" applyFill="0" applyBorder="0" applyAlignment="0" applyProtection="0"/>
    <xf numFmtId="164" fontId="1" fillId="0" borderId="0" applyFont="0" applyFill="0" applyBorder="0" applyAlignment="0" applyProtection="0"/>
    <xf numFmtId="0" fontId="11" fillId="27" borderId="32" applyNumberFormat="0" applyFont="0" applyAlignment="0" applyProtection="0"/>
    <xf numFmtId="164" fontId="8"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7" fillId="11" borderId="31" applyNumberFormat="0" applyAlignment="0" applyProtection="0"/>
    <xf numFmtId="164" fontId="1" fillId="0" borderId="0" applyFont="0" applyFill="0" applyBorder="0" applyAlignment="0" applyProtection="0"/>
    <xf numFmtId="0" fontId="26" fillId="20" borderId="31" applyNumberFormat="0" applyAlignment="0" applyProtection="0"/>
    <xf numFmtId="0" fontId="20" fillId="0" borderId="34" applyNumberFormat="0" applyFill="0" applyAlignment="0" applyProtection="0"/>
    <xf numFmtId="0" fontId="28" fillId="20" borderId="33" applyNumberFormat="0" applyAlignment="0" applyProtection="0"/>
    <xf numFmtId="164"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27" borderId="32" applyNumberFormat="0" applyFont="0" applyAlignment="0" applyProtection="0"/>
    <xf numFmtId="0" fontId="26" fillId="20" borderId="31" applyNumberFormat="0" applyAlignment="0" applyProtection="0"/>
    <xf numFmtId="0" fontId="28" fillId="20" borderId="33" applyNumberFormat="0" applyAlignment="0" applyProtection="0"/>
    <xf numFmtId="164" fontId="1" fillId="0" borderId="0" applyFont="0" applyFill="0" applyBorder="0" applyAlignment="0" applyProtection="0"/>
    <xf numFmtId="0" fontId="20" fillId="0" borderId="34" applyNumberFormat="0" applyFill="0" applyAlignment="0" applyProtection="0"/>
    <xf numFmtId="0" fontId="26" fillId="20" borderId="31"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0" fontId="17" fillId="11" borderId="31"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1" fontId="8" fillId="0" borderId="0" applyFont="0" applyFill="0" applyBorder="0" applyAlignment="0" applyProtection="0"/>
    <xf numFmtId="0" fontId="17" fillId="11" borderId="31" applyNumberFormat="0" applyAlignment="0" applyProtection="0"/>
    <xf numFmtId="0" fontId="11" fillId="27" borderId="32" applyNumberFormat="0" applyFont="0" applyAlignment="0" applyProtection="0"/>
    <xf numFmtId="0" fontId="28" fillId="20" borderId="33" applyNumberFormat="0" applyAlignment="0" applyProtection="0"/>
    <xf numFmtId="164" fontId="1" fillId="0" borderId="0" applyFont="0" applyFill="0" applyBorder="0" applyAlignment="0" applyProtection="0"/>
    <xf numFmtId="0" fontId="20" fillId="0" borderId="34" applyNumberFormat="0" applyFill="0" applyAlignment="0" applyProtection="0"/>
    <xf numFmtId="0" fontId="11" fillId="27" borderId="32" applyNumberFormat="0" applyFont="0" applyAlignment="0" applyProtection="0"/>
    <xf numFmtId="0" fontId="28" fillId="20" borderId="33" applyNumberFormat="0" applyAlignment="0" applyProtection="0"/>
    <xf numFmtId="0" fontId="26" fillId="20" borderId="31" applyNumberFormat="0" applyAlignment="0" applyProtection="0"/>
    <xf numFmtId="0" fontId="11" fillId="27" borderId="32" applyNumberFormat="0" applyFont="0" applyAlignment="0" applyProtection="0"/>
    <xf numFmtId="0" fontId="17" fillId="11" borderId="31" applyNumberFormat="0" applyAlignment="0" applyProtection="0"/>
    <xf numFmtId="43"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41" fontId="8" fillId="0" borderId="0" applyFont="0" applyFill="0" applyBorder="0" applyAlignment="0" applyProtection="0"/>
    <xf numFmtId="164" fontId="1" fillId="0" borderId="0" applyFont="0" applyFill="0" applyBorder="0" applyAlignment="0" applyProtection="0"/>
    <xf numFmtId="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170"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27" borderId="32" applyNumberFormat="0" applyFont="0" applyAlignment="0" applyProtection="0"/>
    <xf numFmtId="0" fontId="20" fillId="0" borderId="34" applyNumberFormat="0" applyFill="0" applyAlignment="0" applyProtection="0"/>
    <xf numFmtId="41" fontId="1" fillId="0" borderId="0" applyFont="0" applyFill="0" applyBorder="0" applyAlignment="0" applyProtection="0"/>
    <xf numFmtId="164" fontId="1" fillId="0" borderId="0" applyFont="0" applyFill="0" applyBorder="0" applyAlignment="0" applyProtection="0"/>
    <xf numFmtId="0" fontId="11" fillId="27" borderId="32" applyNumberFormat="0" applyFont="0" applyAlignment="0" applyProtection="0"/>
    <xf numFmtId="164" fontId="8"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7" fillId="11" borderId="31" applyNumberFormat="0" applyAlignment="0" applyProtection="0"/>
    <xf numFmtId="164" fontId="1" fillId="0" borderId="0" applyFont="0" applyFill="0" applyBorder="0" applyAlignment="0" applyProtection="0"/>
    <xf numFmtId="0" fontId="26" fillId="20" borderId="31" applyNumberFormat="0" applyAlignment="0" applyProtection="0"/>
    <xf numFmtId="0" fontId="20" fillId="0" borderId="34" applyNumberFormat="0" applyFill="0" applyAlignment="0" applyProtection="0"/>
    <xf numFmtId="0" fontId="28" fillId="20" borderId="33" applyNumberFormat="0" applyAlignment="0" applyProtection="0"/>
    <xf numFmtId="164"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27" borderId="32" applyNumberFormat="0" applyFont="0" applyAlignment="0" applyProtection="0"/>
    <xf numFmtId="0" fontId="26" fillId="20" borderId="31" applyNumberFormat="0" applyAlignment="0" applyProtection="0"/>
    <xf numFmtId="0" fontId="28" fillId="20" borderId="33" applyNumberFormat="0" applyAlignment="0" applyProtection="0"/>
    <xf numFmtId="164" fontId="1" fillId="0" borderId="0" applyFont="0" applyFill="0" applyBorder="0" applyAlignment="0" applyProtection="0"/>
    <xf numFmtId="0" fontId="20" fillId="0" borderId="34" applyNumberFormat="0" applyFill="0" applyAlignment="0" applyProtection="0"/>
    <xf numFmtId="0" fontId="26" fillId="20" borderId="31"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0" fontId="17" fillId="11" borderId="31"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1" fontId="8" fillId="0" borderId="0" applyFont="0" applyFill="0" applyBorder="0" applyAlignment="0" applyProtection="0"/>
    <xf numFmtId="0" fontId="17" fillId="11" borderId="31" applyNumberFormat="0" applyAlignment="0" applyProtection="0"/>
    <xf numFmtId="0" fontId="11" fillId="27" borderId="32" applyNumberFormat="0" applyFont="0" applyAlignment="0" applyProtection="0"/>
    <xf numFmtId="0" fontId="28" fillId="20" borderId="33" applyNumberFormat="0" applyAlignment="0" applyProtection="0"/>
    <xf numFmtId="164" fontId="1" fillId="0" borderId="0" applyFont="0" applyFill="0" applyBorder="0" applyAlignment="0" applyProtection="0"/>
    <xf numFmtId="0" fontId="20" fillId="0" borderId="34" applyNumberFormat="0" applyFill="0" applyAlignment="0" applyProtection="0"/>
    <xf numFmtId="0" fontId="11" fillId="27" borderId="32" applyNumberFormat="0" applyFont="0" applyAlignment="0" applyProtection="0"/>
    <xf numFmtId="0" fontId="28" fillId="20" borderId="33" applyNumberFormat="0" applyAlignment="0" applyProtection="0"/>
    <xf numFmtId="0" fontId="26" fillId="20" borderId="31" applyNumberFormat="0" applyAlignment="0" applyProtection="0"/>
    <xf numFmtId="0" fontId="11" fillId="27" borderId="32" applyNumberFormat="0" applyFont="0" applyAlignment="0" applyProtection="0"/>
    <xf numFmtId="0" fontId="17" fillId="11" borderId="31" applyNumberFormat="0" applyAlignment="0" applyProtection="0"/>
    <xf numFmtId="43" fontId="1" fillId="0" borderId="0" applyFont="0" applyFill="0" applyBorder="0" applyAlignment="0" applyProtection="0"/>
  </cellStyleXfs>
  <cellXfs count="84">
    <xf numFmtId="0" fontId="0" fillId="0" borderId="0" xfId="0"/>
    <xf numFmtId="0" fontId="5" fillId="0" borderId="0" xfId="0" applyFont="1"/>
    <xf numFmtId="0" fontId="7" fillId="0" borderId="2" xfId="0" applyFont="1" applyBorder="1" applyAlignment="1">
      <alignment vertical="center"/>
    </xf>
    <xf numFmtId="0" fontId="6" fillId="4" borderId="3" xfId="0" applyFont="1" applyFill="1" applyBorder="1" applyAlignment="1">
      <alignment horizontal="center" vertical="center"/>
    </xf>
    <xf numFmtId="0" fontId="5" fillId="0" borderId="0" xfId="0" applyFont="1" applyAlignment="1">
      <alignment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7" fillId="0" borderId="2" xfId="0" applyFont="1" applyBorder="1" applyAlignment="1">
      <alignment horizontal="center" vertical="center"/>
    </xf>
    <xf numFmtId="0" fontId="6" fillId="0" borderId="2" xfId="0" applyFont="1" applyBorder="1" applyAlignment="1">
      <alignment horizontal="center" vertical="center"/>
    </xf>
    <xf numFmtId="0" fontId="0" fillId="0" borderId="0" xfId="0" applyAlignment="1">
      <alignment horizontal="center" vertical="center"/>
    </xf>
    <xf numFmtId="0" fontId="6" fillId="4" borderId="3" xfId="0" applyFont="1" applyFill="1" applyBorder="1" applyAlignment="1">
      <alignment horizontal="center" vertical="center" wrapText="1"/>
    </xf>
    <xf numFmtId="0" fontId="7" fillId="0" borderId="0" xfId="0" applyFont="1"/>
    <xf numFmtId="0" fontId="34" fillId="0" borderId="0" xfId="0" applyFont="1"/>
    <xf numFmtId="0" fontId="1" fillId="0" borderId="0" xfId="0" applyFont="1"/>
    <xf numFmtId="0" fontId="35" fillId="2" borderId="44" xfId="3" applyFont="1" applyFill="1" applyBorder="1" applyAlignment="1">
      <alignment horizontal="center" vertical="center" wrapText="1"/>
    </xf>
    <xf numFmtId="0" fontId="35" fillId="2" borderId="45" xfId="3" applyFont="1" applyFill="1" applyBorder="1" applyAlignment="1">
      <alignment horizontal="center" vertical="center" wrapText="1"/>
    </xf>
    <xf numFmtId="165" fontId="35" fillId="2" borderId="45" xfId="1" applyNumberFormat="1" applyFont="1" applyFill="1" applyBorder="1" applyAlignment="1">
      <alignment horizontal="center" vertical="center" wrapText="1"/>
    </xf>
    <xf numFmtId="2" fontId="35" fillId="2" borderId="45" xfId="2" applyNumberFormat="1" applyFont="1" applyFill="1" applyBorder="1" applyAlignment="1">
      <alignment horizontal="center" vertical="center" wrapText="1"/>
    </xf>
    <xf numFmtId="166" fontId="35" fillId="2" borderId="45" xfId="2" applyNumberFormat="1" applyFont="1" applyFill="1" applyBorder="1" applyAlignment="1">
      <alignment horizontal="center" vertical="center" wrapText="1"/>
    </xf>
    <xf numFmtId="166" fontId="35" fillId="2" borderId="46" xfId="2" applyNumberFormat="1" applyFont="1" applyFill="1" applyBorder="1" applyAlignment="1">
      <alignment horizontal="center" vertical="center" wrapText="1"/>
    </xf>
    <xf numFmtId="164" fontId="39" fillId="0" borderId="39" xfId="2" applyFont="1" applyBorder="1" applyAlignment="1" applyProtection="1">
      <alignment horizontal="right" vertical="center"/>
    </xf>
    <xf numFmtId="164" fontId="37" fillId="30" borderId="39" xfId="2" applyFont="1" applyFill="1" applyBorder="1" applyAlignment="1" applyProtection="1">
      <alignment horizontal="right" vertical="center" wrapText="1"/>
    </xf>
    <xf numFmtId="164" fontId="38" fillId="0" borderId="39" xfId="2" applyFont="1" applyBorder="1" applyAlignment="1" applyProtection="1">
      <alignment horizontal="right" vertical="center" wrapText="1"/>
    </xf>
    <xf numFmtId="164" fontId="38" fillId="30" borderId="39" xfId="2" applyFont="1" applyFill="1" applyBorder="1" applyAlignment="1" applyProtection="1">
      <alignment horizontal="right" vertical="center" wrapText="1"/>
    </xf>
    <xf numFmtId="164" fontId="39" fillId="0" borderId="39" xfId="2" applyFont="1" applyBorder="1" applyAlignment="1" applyProtection="1">
      <alignment horizontal="right" vertical="center" wrapText="1"/>
    </xf>
    <xf numFmtId="0" fontId="36" fillId="0" borderId="39" xfId="3" applyFont="1" applyBorder="1" applyAlignment="1">
      <alignment horizontal="center" vertical="center" wrapText="1"/>
    </xf>
    <xf numFmtId="0" fontId="3" fillId="0" borderId="39" xfId="0" applyFont="1" applyBorder="1" applyAlignment="1">
      <alignment horizontal="center" vertical="center" wrapText="1"/>
    </xf>
    <xf numFmtId="0" fontId="3" fillId="29" borderId="39" xfId="0" applyFont="1" applyFill="1" applyBorder="1" applyAlignment="1">
      <alignment horizontal="center" vertical="center" wrapText="1"/>
    </xf>
    <xf numFmtId="1" fontId="37" fillId="30" borderId="39" xfId="147" applyNumberFormat="1" applyFont="1" applyFill="1" applyBorder="1" applyAlignment="1" applyProtection="1">
      <alignment horizontal="center" vertical="center" wrapText="1"/>
    </xf>
    <xf numFmtId="9" fontId="37" fillId="30" borderId="39" xfId="5" applyNumberFormat="1" applyFont="1" applyFill="1" applyBorder="1" applyAlignment="1" applyProtection="1">
      <alignment horizontal="center" vertical="center" wrapText="1"/>
    </xf>
    <xf numFmtId="0" fontId="36" fillId="0" borderId="39" xfId="4" applyFont="1" applyBorder="1" applyAlignment="1">
      <alignment horizontal="center" vertical="center" wrapText="1"/>
    </xf>
    <xf numFmtId="0" fontId="36" fillId="0" borderId="39" xfId="0" applyFont="1" applyBorder="1" applyAlignment="1">
      <alignment horizontal="center" vertical="center" wrapText="1"/>
    </xf>
    <xf numFmtId="0" fontId="37" fillId="30" borderId="39" xfId="5" applyNumberFormat="1" applyFont="1" applyFill="1" applyBorder="1" applyAlignment="1" applyProtection="1">
      <alignment horizontal="center" vertical="center" wrapText="1"/>
    </xf>
    <xf numFmtId="0" fontId="7" fillId="0" borderId="39" xfId="0" applyFont="1" applyBorder="1" applyAlignment="1">
      <alignment vertical="center"/>
    </xf>
    <xf numFmtId="0" fontId="7" fillId="0" borderId="39" xfId="0" applyFont="1" applyBorder="1" applyAlignment="1">
      <alignment horizontal="center" vertical="center"/>
    </xf>
    <xf numFmtId="0" fontId="6" fillId="0" borderId="39" xfId="0" applyFont="1" applyBorder="1" applyAlignment="1">
      <alignment horizontal="center" vertical="center"/>
    </xf>
    <xf numFmtId="0" fontId="6" fillId="0" borderId="39" xfId="0" applyFont="1" applyBorder="1" applyAlignment="1">
      <alignment vertical="center"/>
    </xf>
    <xf numFmtId="0" fontId="4" fillId="4" borderId="39" xfId="0" applyFont="1" applyFill="1" applyBorder="1" applyAlignment="1">
      <alignment horizontal="center" vertical="center" wrapText="1"/>
    </xf>
    <xf numFmtId="0" fontId="6" fillId="4" borderId="39" xfId="0" applyFont="1" applyFill="1" applyBorder="1" applyAlignment="1">
      <alignment horizontal="center" vertical="center" wrapText="1"/>
    </xf>
    <xf numFmtId="0" fontId="6" fillId="4" borderId="39" xfId="0" applyFont="1" applyFill="1" applyBorder="1" applyAlignment="1">
      <alignment horizontal="center" vertical="center"/>
    </xf>
    <xf numFmtId="164" fontId="37" fillId="30" borderId="51" xfId="2" applyFont="1" applyFill="1" applyBorder="1" applyAlignment="1" applyProtection="1">
      <alignment horizontal="right" vertical="center" wrapText="1"/>
    </xf>
    <xf numFmtId="0" fontId="10" fillId="0" borderId="39" xfId="0" applyFont="1" applyBorder="1" applyAlignment="1">
      <alignment horizontal="justify" vertical="center" wrapText="1"/>
    </xf>
    <xf numFmtId="0" fontId="3" fillId="0" borderId="39" xfId="0" applyFont="1" applyBorder="1" applyAlignment="1">
      <alignment horizontal="justify" vertical="center" wrapText="1"/>
    </xf>
    <xf numFmtId="0" fontId="36" fillId="30" borderId="39" xfId="0" applyFont="1" applyFill="1" applyBorder="1" applyAlignment="1">
      <alignment horizontal="justify" vertical="center" wrapText="1"/>
    </xf>
    <xf numFmtId="0" fontId="36" fillId="0" borderId="39" xfId="3" applyFont="1" applyBorder="1" applyAlignment="1">
      <alignment horizontal="justify" vertical="center" wrapText="1"/>
    </xf>
    <xf numFmtId="0" fontId="36" fillId="0" borderId="39" xfId="0" applyFont="1" applyBorder="1" applyAlignment="1">
      <alignment horizontal="justify" vertical="center" wrapText="1"/>
    </xf>
    <xf numFmtId="9" fontId="3" fillId="0" borderId="51" xfId="0" applyNumberFormat="1" applyFont="1" applyBorder="1" applyAlignment="1">
      <alignment horizontal="center" vertical="center"/>
    </xf>
    <xf numFmtId="9" fontId="3" fillId="0" borderId="39" xfId="0" applyNumberFormat="1" applyFont="1" applyBorder="1" applyAlignment="1">
      <alignment horizontal="center" vertical="center"/>
    </xf>
    <xf numFmtId="1" fontId="3" fillId="0" borderId="52" xfId="0" applyNumberFormat="1" applyFont="1" applyBorder="1" applyAlignment="1">
      <alignment horizontal="center" vertical="center"/>
    </xf>
    <xf numFmtId="0" fontId="3" fillId="0" borderId="39" xfId="0" applyFont="1" applyBorder="1" applyAlignment="1">
      <alignment horizontal="center" vertical="center"/>
    </xf>
    <xf numFmtId="0" fontId="38" fillId="0" borderId="39" xfId="3" applyFont="1" applyBorder="1" applyAlignment="1">
      <alignment horizontal="center" vertical="center" wrapText="1"/>
    </xf>
    <xf numFmtId="0" fontId="37" fillId="0" borderId="39" xfId="0" applyFont="1" applyBorder="1" applyAlignment="1">
      <alignment horizontal="center" vertical="center" wrapText="1"/>
    </xf>
    <xf numFmtId="0" fontId="39" fillId="0" borderId="39" xfId="0" applyFont="1" applyBorder="1" applyAlignment="1">
      <alignment horizontal="center" vertical="center" wrapText="1"/>
    </xf>
    <xf numFmtId="0" fontId="3" fillId="0" borderId="2" xfId="0" applyFont="1" applyBorder="1" applyAlignment="1">
      <alignment horizontal="center" vertical="center"/>
    </xf>
    <xf numFmtId="0" fontId="7" fillId="30" borderId="53" xfId="0" applyFont="1" applyFill="1" applyBorder="1" applyAlignment="1">
      <alignment horizontal="center" vertical="center"/>
    </xf>
    <xf numFmtId="0" fontId="7" fillId="30" borderId="54" xfId="0" applyFont="1" applyFill="1" applyBorder="1" applyAlignment="1">
      <alignment horizontal="center" vertical="center"/>
    </xf>
    <xf numFmtId="0" fontId="7" fillId="30" borderId="50" xfId="0" applyFont="1" applyFill="1" applyBorder="1" applyAlignment="1">
      <alignment horizontal="center" vertical="center"/>
    </xf>
    <xf numFmtId="0" fontId="7" fillId="30" borderId="55" xfId="0" applyFont="1" applyFill="1" applyBorder="1" applyAlignment="1">
      <alignment horizontal="center" vertical="center"/>
    </xf>
    <xf numFmtId="0" fontId="7" fillId="31" borderId="50" xfId="0" applyFont="1" applyFill="1" applyBorder="1" applyAlignment="1">
      <alignment horizontal="center" vertical="center"/>
    </xf>
    <xf numFmtId="0" fontId="7" fillId="31" borderId="55" xfId="0" applyFont="1" applyFill="1" applyBorder="1" applyAlignment="1">
      <alignment horizontal="center" vertical="center"/>
    </xf>
    <xf numFmtId="0" fontId="7" fillId="32" borderId="50" xfId="0" applyFont="1" applyFill="1" applyBorder="1" applyAlignment="1">
      <alignment horizontal="center" vertical="center"/>
    </xf>
    <xf numFmtId="0" fontId="7" fillId="32" borderId="55" xfId="0" applyFont="1" applyFill="1" applyBorder="1" applyAlignment="1">
      <alignment horizontal="center" vertical="center"/>
    </xf>
    <xf numFmtId="0" fontId="34" fillId="0" borderId="0" xfId="0" applyFont="1" applyAlignment="1">
      <alignment horizontal="center" vertical="center"/>
    </xf>
    <xf numFmtId="0" fontId="7" fillId="0" borderId="39" xfId="0" applyFont="1" applyBorder="1" applyAlignment="1">
      <alignment horizontal="center"/>
    </xf>
    <xf numFmtId="0" fontId="7" fillId="0" borderId="0" xfId="0" applyFont="1" applyAlignment="1">
      <alignment horizontal="center" vertical="center"/>
    </xf>
    <xf numFmtId="0" fontId="41" fillId="0" borderId="50" xfId="0" applyFont="1" applyBorder="1" applyAlignment="1">
      <alignment horizontal="center"/>
    </xf>
    <xf numFmtId="164" fontId="41" fillId="0" borderId="50" xfId="0" applyNumberFormat="1" applyFont="1" applyBorder="1" applyAlignment="1">
      <alignment horizont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left" vertical="top" wrapText="1"/>
    </xf>
    <xf numFmtId="0" fontId="0" fillId="0" borderId="0" xfId="0" applyAlignment="1">
      <alignment vertical="top" wrapText="1"/>
    </xf>
    <xf numFmtId="0" fontId="9" fillId="5" borderId="35" xfId="0" applyFont="1" applyFill="1" applyBorder="1" applyAlignment="1">
      <alignment horizontal="center" vertical="center"/>
    </xf>
    <xf numFmtId="0" fontId="9" fillId="5" borderId="36" xfId="0" applyFont="1" applyFill="1" applyBorder="1" applyAlignment="1">
      <alignment horizontal="center" vertical="center"/>
    </xf>
    <xf numFmtId="0" fontId="9" fillId="5" borderId="37" xfId="0" applyFont="1" applyFill="1" applyBorder="1" applyAlignment="1">
      <alignment horizontal="center" vertical="center"/>
    </xf>
    <xf numFmtId="0" fontId="9" fillId="5" borderId="42" xfId="0" applyFont="1" applyFill="1" applyBorder="1" applyAlignment="1">
      <alignment horizontal="center" vertical="center"/>
    </xf>
    <xf numFmtId="0" fontId="9" fillId="5" borderId="0" xfId="0" applyFont="1" applyFill="1" applyAlignment="1">
      <alignment horizontal="center" vertical="center"/>
    </xf>
    <xf numFmtId="0" fontId="9" fillId="5" borderId="43" xfId="0" applyFont="1" applyFill="1" applyBorder="1" applyAlignment="1">
      <alignment horizontal="center" vertical="center"/>
    </xf>
    <xf numFmtId="0" fontId="6" fillId="3" borderId="1" xfId="0" applyFont="1" applyFill="1" applyBorder="1" applyAlignment="1">
      <alignment horizontal="center" wrapText="1"/>
    </xf>
    <xf numFmtId="0" fontId="6" fillId="3" borderId="47" xfId="0" applyFont="1" applyFill="1" applyBorder="1" applyAlignment="1">
      <alignment horizontal="center"/>
    </xf>
    <xf numFmtId="0" fontId="6" fillId="3" borderId="48" xfId="0" applyFont="1" applyFill="1" applyBorder="1" applyAlignment="1">
      <alignment horizontal="center"/>
    </xf>
    <xf numFmtId="0" fontId="6" fillId="3" borderId="49" xfId="0" applyFont="1" applyFill="1" applyBorder="1" applyAlignment="1">
      <alignment horizontal="center"/>
    </xf>
    <xf numFmtId="0" fontId="6" fillId="3" borderId="47" xfId="0" applyFont="1" applyFill="1" applyBorder="1" applyAlignment="1">
      <alignment horizontal="center" vertical="center"/>
    </xf>
    <xf numFmtId="0" fontId="6" fillId="3" borderId="48" xfId="0" applyFont="1" applyFill="1" applyBorder="1" applyAlignment="1">
      <alignment horizontal="center" vertical="center"/>
    </xf>
    <xf numFmtId="0" fontId="6" fillId="3" borderId="49" xfId="0" applyFont="1" applyFill="1" applyBorder="1" applyAlignment="1">
      <alignment horizontal="center" vertical="center"/>
    </xf>
  </cellXfs>
  <cellStyles count="319">
    <cellStyle name="20% - Énfasis1 2" xfId="10" xr:uid="{00000000-0005-0000-0000-000000000000}"/>
    <cellStyle name="20% - Énfasis2 2" xfId="11" xr:uid="{00000000-0005-0000-0000-000001000000}"/>
    <cellStyle name="20% - Énfasis3 2" xfId="12" xr:uid="{00000000-0005-0000-0000-000002000000}"/>
    <cellStyle name="20% - Énfasis4 2" xfId="13" xr:uid="{00000000-0005-0000-0000-000003000000}"/>
    <cellStyle name="20% - Énfasis5 2" xfId="14" xr:uid="{00000000-0005-0000-0000-000004000000}"/>
    <cellStyle name="20% - Énfasis6 2" xfId="15" xr:uid="{00000000-0005-0000-0000-000005000000}"/>
    <cellStyle name="40% - Énfasis1 2" xfId="16" xr:uid="{00000000-0005-0000-0000-000006000000}"/>
    <cellStyle name="40% - Énfasis2 2" xfId="17" xr:uid="{00000000-0005-0000-0000-000007000000}"/>
    <cellStyle name="40% - Énfasis3 2" xfId="18" xr:uid="{00000000-0005-0000-0000-000008000000}"/>
    <cellStyle name="40% - Énfasis4 2" xfId="19" xr:uid="{00000000-0005-0000-0000-000009000000}"/>
    <cellStyle name="40% - Énfasis5 2" xfId="20" xr:uid="{00000000-0005-0000-0000-00000A000000}"/>
    <cellStyle name="40% - Énfasis6 2" xfId="21" xr:uid="{00000000-0005-0000-0000-00000B000000}"/>
    <cellStyle name="60% - Énfasis1 2" xfId="22" xr:uid="{00000000-0005-0000-0000-00000C000000}"/>
    <cellStyle name="60% - Énfasis2 2" xfId="23" xr:uid="{00000000-0005-0000-0000-00000D000000}"/>
    <cellStyle name="60% - Énfasis3 2" xfId="24" xr:uid="{00000000-0005-0000-0000-00000E000000}"/>
    <cellStyle name="60% - Énfasis4 2" xfId="25" xr:uid="{00000000-0005-0000-0000-00000F000000}"/>
    <cellStyle name="60% - Énfasis5 2" xfId="26" xr:uid="{00000000-0005-0000-0000-000010000000}"/>
    <cellStyle name="60% - Énfasis6 2" xfId="27" xr:uid="{00000000-0005-0000-0000-000011000000}"/>
    <cellStyle name="Buena 2" xfId="28" xr:uid="{00000000-0005-0000-0000-000012000000}"/>
    <cellStyle name="Cálculo 2" xfId="29" xr:uid="{00000000-0005-0000-0000-000013000000}"/>
    <cellStyle name="Cálculo 2 2" xfId="115" xr:uid="{00000000-0005-0000-0000-000014000000}"/>
    <cellStyle name="Cálculo 2 2 2" xfId="292" xr:uid="{00000000-0005-0000-0000-000015000000}"/>
    <cellStyle name="Cálculo 2 2 3" xfId="207" xr:uid="{00000000-0005-0000-0000-000016000000}"/>
    <cellStyle name="Cálculo 2 3" xfId="103" xr:uid="{00000000-0005-0000-0000-000017000000}"/>
    <cellStyle name="Cálculo 2 3 2" xfId="282" xr:uid="{00000000-0005-0000-0000-000018000000}"/>
    <cellStyle name="Cálculo 2 3 3" xfId="197" xr:uid="{00000000-0005-0000-0000-000019000000}"/>
    <cellStyle name="Cálculo 2 4" xfId="142" xr:uid="{00000000-0005-0000-0000-00001A000000}"/>
    <cellStyle name="Cálculo 2 4 2" xfId="315" xr:uid="{00000000-0005-0000-0000-00001B000000}"/>
    <cellStyle name="Cálculo 2 4 3" xfId="230" xr:uid="{00000000-0005-0000-0000-00001C000000}"/>
    <cellStyle name="Cálculo 2 5" xfId="119" xr:uid="{00000000-0005-0000-0000-00001D000000}"/>
    <cellStyle name="Cálculo 2 5 2" xfId="296" xr:uid="{00000000-0005-0000-0000-00001E000000}"/>
    <cellStyle name="Cálculo 2 5 3" xfId="211" xr:uid="{00000000-0005-0000-0000-00001F000000}"/>
    <cellStyle name="Cálculo 2 6" xfId="113" xr:uid="{00000000-0005-0000-0000-000020000000}"/>
    <cellStyle name="Celda de comprobación 2" xfId="30" xr:uid="{00000000-0005-0000-0000-000021000000}"/>
    <cellStyle name="Celda vinculada 2" xfId="31" xr:uid="{00000000-0005-0000-0000-000022000000}"/>
    <cellStyle name="Encabezado 4 2" xfId="32" xr:uid="{00000000-0005-0000-0000-000023000000}"/>
    <cellStyle name="Énfasis1 2" xfId="33" xr:uid="{00000000-0005-0000-0000-000024000000}"/>
    <cellStyle name="Énfasis2 2" xfId="34" xr:uid="{00000000-0005-0000-0000-000025000000}"/>
    <cellStyle name="Énfasis3 2" xfId="35" xr:uid="{00000000-0005-0000-0000-000026000000}"/>
    <cellStyle name="Énfasis4 2" xfId="36" xr:uid="{00000000-0005-0000-0000-000027000000}"/>
    <cellStyle name="Énfasis5 2" xfId="37" xr:uid="{00000000-0005-0000-0000-000028000000}"/>
    <cellStyle name="Énfasis6 2" xfId="38" xr:uid="{00000000-0005-0000-0000-000029000000}"/>
    <cellStyle name="Entrada 2" xfId="39" xr:uid="{00000000-0005-0000-0000-00002A000000}"/>
    <cellStyle name="Entrada 2 2" xfId="135" xr:uid="{00000000-0005-0000-0000-00002B000000}"/>
    <cellStyle name="Entrada 2 2 2" xfId="308" xr:uid="{00000000-0005-0000-0000-00002C000000}"/>
    <cellStyle name="Entrada 2 2 3" xfId="223" xr:uid="{00000000-0005-0000-0000-00002D000000}"/>
    <cellStyle name="Entrada 2 3" xfId="122" xr:uid="{00000000-0005-0000-0000-00002E000000}"/>
    <cellStyle name="Entrada 2 3 2" xfId="299" xr:uid="{00000000-0005-0000-0000-00002F000000}"/>
    <cellStyle name="Entrada 2 3 3" xfId="214" xr:uid="{00000000-0005-0000-0000-000030000000}"/>
    <cellStyle name="Entrada 2 4" xfId="144" xr:uid="{00000000-0005-0000-0000-000031000000}"/>
    <cellStyle name="Entrada 2 4 2" xfId="317" xr:uid="{00000000-0005-0000-0000-000032000000}"/>
    <cellStyle name="Entrada 2 4 3" xfId="232" xr:uid="{00000000-0005-0000-0000-000033000000}"/>
    <cellStyle name="Entrada 2 5" xfId="101" xr:uid="{00000000-0005-0000-0000-000034000000}"/>
    <cellStyle name="Entrada 2 5 2" xfId="280" xr:uid="{00000000-0005-0000-0000-000035000000}"/>
    <cellStyle name="Entrada 2 5 3" xfId="195" xr:uid="{00000000-0005-0000-0000-000036000000}"/>
    <cellStyle name="Entrada 2 6" xfId="145" xr:uid="{00000000-0005-0000-0000-000037000000}"/>
    <cellStyle name="Euro" xfId="40" xr:uid="{00000000-0005-0000-0000-000038000000}"/>
    <cellStyle name="Euro 2" xfId="41" xr:uid="{00000000-0005-0000-0000-000039000000}"/>
    <cellStyle name="Euro 2 2" xfId="240" xr:uid="{00000000-0005-0000-0000-00003A000000}"/>
    <cellStyle name="Euro 2 3" xfId="155" xr:uid="{00000000-0005-0000-0000-00003B000000}"/>
    <cellStyle name="Euro 3" xfId="42" xr:uid="{00000000-0005-0000-0000-00003C000000}"/>
    <cellStyle name="Euro 3 2" xfId="241" xr:uid="{00000000-0005-0000-0000-00003D000000}"/>
    <cellStyle name="Euro 3 3" xfId="156" xr:uid="{00000000-0005-0000-0000-00003E000000}"/>
    <cellStyle name="Euro 4" xfId="43" xr:uid="{00000000-0005-0000-0000-00003F000000}"/>
    <cellStyle name="Euro 4 2" xfId="242" xr:uid="{00000000-0005-0000-0000-000040000000}"/>
    <cellStyle name="Euro 4 3" xfId="157" xr:uid="{00000000-0005-0000-0000-000041000000}"/>
    <cellStyle name="Euro 5" xfId="239" xr:uid="{00000000-0005-0000-0000-000042000000}"/>
    <cellStyle name="Euro 6" xfId="154" xr:uid="{00000000-0005-0000-0000-000043000000}"/>
    <cellStyle name="F2" xfId="44" xr:uid="{00000000-0005-0000-0000-000044000000}"/>
    <cellStyle name="F3" xfId="45" xr:uid="{00000000-0005-0000-0000-000045000000}"/>
    <cellStyle name="F4" xfId="46" xr:uid="{00000000-0005-0000-0000-000046000000}"/>
    <cellStyle name="F5" xfId="47" xr:uid="{00000000-0005-0000-0000-000047000000}"/>
    <cellStyle name="F6" xfId="48" xr:uid="{00000000-0005-0000-0000-000048000000}"/>
    <cellStyle name="F7" xfId="49" xr:uid="{00000000-0005-0000-0000-000049000000}"/>
    <cellStyle name="F8" xfId="50" xr:uid="{00000000-0005-0000-0000-00004A000000}"/>
    <cellStyle name="Incorrecto 2" xfId="51" xr:uid="{00000000-0005-0000-0000-00004B000000}"/>
    <cellStyle name="Millares" xfId="147" builtinId="3"/>
    <cellStyle name="Millares [0]" xfId="1" builtinId="6"/>
    <cellStyle name="Millares [0] 2" xfId="98" xr:uid="{00000000-0005-0000-0000-00004E000000}"/>
    <cellStyle name="Millares [0] 2 2" xfId="277" xr:uid="{00000000-0005-0000-0000-00004F000000}"/>
    <cellStyle name="Millares [0] 2 2 2" xfId="6" xr:uid="{00000000-0005-0000-0000-000050000000}"/>
    <cellStyle name="Millares [0] 2 2 2 2" xfId="134" xr:uid="{00000000-0005-0000-0000-000051000000}"/>
    <cellStyle name="Millares [0] 2 2 2 2 2" xfId="307" xr:uid="{00000000-0005-0000-0000-000052000000}"/>
    <cellStyle name="Millares [0] 2 2 2 2 3" xfId="222" xr:uid="{00000000-0005-0000-0000-000053000000}"/>
    <cellStyle name="Millares [0] 2 2 2 3" xfId="237" xr:uid="{00000000-0005-0000-0000-000054000000}"/>
    <cellStyle name="Millares [0] 2 2 2 4" xfId="152" xr:uid="{00000000-0005-0000-0000-000055000000}"/>
    <cellStyle name="Millares [0] 2 3" xfId="192" xr:uid="{00000000-0005-0000-0000-000056000000}"/>
    <cellStyle name="Millares [0] 3" xfId="94" xr:uid="{00000000-0005-0000-0000-000057000000}"/>
    <cellStyle name="Millares [0] 3 2" xfId="273" xr:uid="{00000000-0005-0000-0000-000058000000}"/>
    <cellStyle name="Millares [0] 3 3" xfId="188" xr:uid="{00000000-0005-0000-0000-000059000000}"/>
    <cellStyle name="Millares [0] 4" xfId="234" xr:uid="{00000000-0005-0000-0000-00005A000000}"/>
    <cellStyle name="Millares [0] 5" xfId="149" xr:uid="{00000000-0005-0000-0000-00005B000000}"/>
    <cellStyle name="Millares 2" xfId="52" xr:uid="{00000000-0005-0000-0000-00005C000000}"/>
    <cellStyle name="Millares 2 2" xfId="53" xr:uid="{00000000-0005-0000-0000-00005D000000}"/>
    <cellStyle name="Millares 2 2 2" xfId="54" xr:uid="{00000000-0005-0000-0000-00005E000000}"/>
    <cellStyle name="Millares 2 2 2 2" xfId="110" xr:uid="{00000000-0005-0000-0000-00005F000000}"/>
    <cellStyle name="Millares 2 2 2 2 2" xfId="288" xr:uid="{00000000-0005-0000-0000-000060000000}"/>
    <cellStyle name="Millares 2 2 2 2 3" xfId="203" xr:uid="{00000000-0005-0000-0000-000061000000}"/>
    <cellStyle name="Millares 2 2 2 3" xfId="245" xr:uid="{00000000-0005-0000-0000-000062000000}"/>
    <cellStyle name="Millares 2 2 2 4" xfId="160" xr:uid="{00000000-0005-0000-0000-000063000000}"/>
    <cellStyle name="Millares 2 2 3" xfId="55" xr:uid="{00000000-0005-0000-0000-000064000000}"/>
    <cellStyle name="Millares 2 2 3 2" xfId="111" xr:uid="{00000000-0005-0000-0000-000065000000}"/>
    <cellStyle name="Millares 2 2 3 2 2" xfId="289" xr:uid="{00000000-0005-0000-0000-000066000000}"/>
    <cellStyle name="Millares 2 2 3 2 3" xfId="204" xr:uid="{00000000-0005-0000-0000-000067000000}"/>
    <cellStyle name="Millares 2 2 3 3" xfId="246" xr:uid="{00000000-0005-0000-0000-000068000000}"/>
    <cellStyle name="Millares 2 2 3 4" xfId="161" xr:uid="{00000000-0005-0000-0000-000069000000}"/>
    <cellStyle name="Millares 2 2 4" xfId="56" xr:uid="{00000000-0005-0000-0000-00006A000000}"/>
    <cellStyle name="Millares 2 2 4 2" xfId="112" xr:uid="{00000000-0005-0000-0000-00006B000000}"/>
    <cellStyle name="Millares 2 2 4 2 2" xfId="290" xr:uid="{00000000-0005-0000-0000-00006C000000}"/>
    <cellStyle name="Millares 2 2 4 2 3" xfId="205" xr:uid="{00000000-0005-0000-0000-00006D000000}"/>
    <cellStyle name="Millares 2 2 4 3" xfId="247" xr:uid="{00000000-0005-0000-0000-00006E000000}"/>
    <cellStyle name="Millares 2 2 4 4" xfId="162" xr:uid="{00000000-0005-0000-0000-00006F000000}"/>
    <cellStyle name="Millares 2 2 5" xfId="109" xr:uid="{00000000-0005-0000-0000-000070000000}"/>
    <cellStyle name="Millares 2 2 5 2" xfId="287" xr:uid="{00000000-0005-0000-0000-000071000000}"/>
    <cellStyle name="Millares 2 2 5 3" xfId="202" xr:uid="{00000000-0005-0000-0000-000072000000}"/>
    <cellStyle name="Millares 2 2 6" xfId="244" xr:uid="{00000000-0005-0000-0000-000073000000}"/>
    <cellStyle name="Millares 2 2 7" xfId="159" xr:uid="{00000000-0005-0000-0000-000074000000}"/>
    <cellStyle name="Millares 2 3" xfId="108" xr:uid="{00000000-0005-0000-0000-000075000000}"/>
    <cellStyle name="Millares 2 3 2" xfId="286" xr:uid="{00000000-0005-0000-0000-000076000000}"/>
    <cellStyle name="Millares 2 3 3" xfId="201" xr:uid="{00000000-0005-0000-0000-000077000000}"/>
    <cellStyle name="Millares 2 4" xfId="243" xr:uid="{00000000-0005-0000-0000-000078000000}"/>
    <cellStyle name="Millares 2 5" xfId="158" xr:uid="{00000000-0005-0000-0000-000079000000}"/>
    <cellStyle name="Millares 3" xfId="318" xr:uid="{00000000-0005-0000-0000-00007A000000}"/>
    <cellStyle name="Millares 4" xfId="233" xr:uid="{00000000-0005-0000-0000-00007B000000}"/>
    <cellStyle name="Moneda" xfId="2" builtinId="4"/>
    <cellStyle name="Moneda [0] 2" xfId="123" xr:uid="{00000000-0005-0000-0000-00007D000000}"/>
    <cellStyle name="Moneda [0] 2 2" xfId="8" xr:uid="{00000000-0005-0000-0000-00007E000000}"/>
    <cellStyle name="Moneda 10" xfId="107" xr:uid="{00000000-0005-0000-0000-00007F000000}"/>
    <cellStyle name="Moneda 10 2" xfId="285" xr:uid="{00000000-0005-0000-0000-000080000000}"/>
    <cellStyle name="Moneda 10 3" xfId="200" xr:uid="{00000000-0005-0000-0000-000081000000}"/>
    <cellStyle name="Moneda 11" xfId="5" xr:uid="{00000000-0005-0000-0000-000082000000}"/>
    <cellStyle name="Moneda 11 2" xfId="133" xr:uid="{00000000-0005-0000-0000-000083000000}"/>
    <cellStyle name="Moneda 11 2 2" xfId="306" xr:uid="{00000000-0005-0000-0000-000084000000}"/>
    <cellStyle name="Moneda 11 2 3" xfId="221" xr:uid="{00000000-0005-0000-0000-000085000000}"/>
    <cellStyle name="Moneda 11 3" xfId="236" xr:uid="{00000000-0005-0000-0000-000086000000}"/>
    <cellStyle name="Moneda 11 4" xfId="151" xr:uid="{00000000-0005-0000-0000-000087000000}"/>
    <cellStyle name="Moneda 12" xfId="100" xr:uid="{00000000-0005-0000-0000-000088000000}"/>
    <cellStyle name="Moneda 12 2" xfId="279" xr:uid="{00000000-0005-0000-0000-000089000000}"/>
    <cellStyle name="Moneda 12 3" xfId="194" xr:uid="{00000000-0005-0000-0000-00008A000000}"/>
    <cellStyle name="Moneda 13" xfId="120" xr:uid="{00000000-0005-0000-0000-00008B000000}"/>
    <cellStyle name="Moneda 13 2" xfId="297" xr:uid="{00000000-0005-0000-0000-00008C000000}"/>
    <cellStyle name="Moneda 13 3" xfId="212" xr:uid="{00000000-0005-0000-0000-00008D000000}"/>
    <cellStyle name="Moneda 14" xfId="235" xr:uid="{00000000-0005-0000-0000-00008E000000}"/>
    <cellStyle name="Moneda 15" xfId="126" xr:uid="{00000000-0005-0000-0000-00008F000000}"/>
    <cellStyle name="Moneda 15 2" xfId="130" xr:uid="{00000000-0005-0000-0000-000090000000}"/>
    <cellStyle name="Moneda 15 2 2" xfId="304" xr:uid="{00000000-0005-0000-0000-000091000000}"/>
    <cellStyle name="Moneda 15 2 3" xfId="219" xr:uid="{00000000-0005-0000-0000-000092000000}"/>
    <cellStyle name="Moneda 15 3" xfId="301" xr:uid="{00000000-0005-0000-0000-000093000000}"/>
    <cellStyle name="Moneda 15 4" xfId="216" xr:uid="{00000000-0005-0000-0000-000094000000}"/>
    <cellStyle name="Moneda 16" xfId="150" xr:uid="{00000000-0005-0000-0000-000095000000}"/>
    <cellStyle name="Moneda 2" xfId="7" xr:uid="{00000000-0005-0000-0000-000096000000}"/>
    <cellStyle name="Moneda 2 2" xfId="99" xr:uid="{00000000-0005-0000-0000-000097000000}"/>
    <cellStyle name="Moneda 2 2 2" xfId="278" xr:uid="{00000000-0005-0000-0000-000098000000}"/>
    <cellStyle name="Moneda 2 2 3" xfId="193" xr:uid="{00000000-0005-0000-0000-000099000000}"/>
    <cellStyle name="Moneda 2 3" xfId="127" xr:uid="{00000000-0005-0000-0000-00009A000000}"/>
    <cellStyle name="Moneda 2 3 2" xfId="131" xr:uid="{00000000-0005-0000-0000-00009B000000}"/>
    <cellStyle name="Moneda 2 3 2 2" xfId="305" xr:uid="{00000000-0005-0000-0000-00009C000000}"/>
    <cellStyle name="Moneda 2 3 2 3" xfId="220" xr:uid="{00000000-0005-0000-0000-00009D000000}"/>
    <cellStyle name="Moneda 2 3 3" xfId="302" xr:uid="{00000000-0005-0000-0000-00009E000000}"/>
    <cellStyle name="Moneda 2 3 4" xfId="217" xr:uid="{00000000-0005-0000-0000-00009F000000}"/>
    <cellStyle name="Moneda 2 4" xfId="238" xr:uid="{00000000-0005-0000-0000-0000A0000000}"/>
    <cellStyle name="Moneda 2 5" xfId="153" xr:uid="{00000000-0005-0000-0000-0000A1000000}"/>
    <cellStyle name="Moneda 3" xfId="95" xr:uid="{00000000-0005-0000-0000-0000A2000000}"/>
    <cellStyle name="Moneda 3 2" xfId="274" xr:uid="{00000000-0005-0000-0000-0000A3000000}"/>
    <cellStyle name="Moneda 3 3" xfId="189" xr:uid="{00000000-0005-0000-0000-0000A4000000}"/>
    <cellStyle name="Moneda 4" xfId="121" xr:uid="{00000000-0005-0000-0000-0000A5000000}"/>
    <cellStyle name="Moneda 4 2" xfId="298" xr:uid="{00000000-0005-0000-0000-0000A6000000}"/>
    <cellStyle name="Moneda 4 3" xfId="213" xr:uid="{00000000-0005-0000-0000-0000A7000000}"/>
    <cellStyle name="Moneda 5" xfId="138" xr:uid="{00000000-0005-0000-0000-0000A8000000}"/>
    <cellStyle name="Moneda 5 2" xfId="311" xr:uid="{00000000-0005-0000-0000-0000A9000000}"/>
    <cellStyle name="Moneda 5 3" xfId="226" xr:uid="{00000000-0005-0000-0000-0000AA000000}"/>
    <cellStyle name="Moneda 6" xfId="117" xr:uid="{00000000-0005-0000-0000-0000AB000000}"/>
    <cellStyle name="Moneda 6 2" xfId="294" xr:uid="{00000000-0005-0000-0000-0000AC000000}"/>
    <cellStyle name="Moneda 6 3" xfId="209" xr:uid="{00000000-0005-0000-0000-0000AD000000}"/>
    <cellStyle name="Moneda 7" xfId="124" xr:uid="{00000000-0005-0000-0000-0000AE000000}"/>
    <cellStyle name="Moneda 7 2" xfId="129" xr:uid="{00000000-0005-0000-0000-0000AF000000}"/>
    <cellStyle name="Moneda 7 2 2" xfId="303" xr:uid="{00000000-0005-0000-0000-0000B0000000}"/>
    <cellStyle name="Moneda 7 2 3" xfId="218" xr:uid="{00000000-0005-0000-0000-0000B1000000}"/>
    <cellStyle name="Moneda 7 3" xfId="300" xr:uid="{00000000-0005-0000-0000-0000B2000000}"/>
    <cellStyle name="Moneda 7 4" xfId="215" xr:uid="{00000000-0005-0000-0000-0000B3000000}"/>
    <cellStyle name="Moneda 8" xfId="102" xr:uid="{00000000-0005-0000-0000-0000B4000000}"/>
    <cellStyle name="Moneda 8 2" xfId="281" xr:uid="{00000000-0005-0000-0000-0000B5000000}"/>
    <cellStyle name="Moneda 8 3" xfId="196" xr:uid="{00000000-0005-0000-0000-0000B6000000}"/>
    <cellStyle name="Moneda 9" xfId="97" xr:uid="{00000000-0005-0000-0000-0000B7000000}"/>
    <cellStyle name="Moneda 9 2" xfId="276" xr:uid="{00000000-0005-0000-0000-0000B8000000}"/>
    <cellStyle name="Moneda 9 3" xfId="191" xr:uid="{00000000-0005-0000-0000-0000B9000000}"/>
    <cellStyle name="Neutral 2" xfId="57" xr:uid="{00000000-0005-0000-0000-0000BA000000}"/>
    <cellStyle name="Normal" xfId="0" builtinId="0"/>
    <cellStyle name="Normal 10" xfId="148" xr:uid="{00000000-0005-0000-0000-0000BC000000}"/>
    <cellStyle name="Normal 2" xfId="3" xr:uid="{00000000-0005-0000-0000-0000BD000000}"/>
    <cellStyle name="Normal 2 2" xfId="59" xr:uid="{00000000-0005-0000-0000-0000BE000000}"/>
    <cellStyle name="Normal 2 2 2" xfId="60" xr:uid="{00000000-0005-0000-0000-0000BF000000}"/>
    <cellStyle name="Normal 2 2 2 2" xfId="61" xr:uid="{00000000-0005-0000-0000-0000C0000000}"/>
    <cellStyle name="Normal 2 2 2 2 2" xfId="62" xr:uid="{00000000-0005-0000-0000-0000C1000000}"/>
    <cellStyle name="Normal 2 2 2 2 2 2" xfId="250" xr:uid="{00000000-0005-0000-0000-0000C2000000}"/>
    <cellStyle name="Normal 2 2 2 2 2 3" xfId="165" xr:uid="{00000000-0005-0000-0000-0000C3000000}"/>
    <cellStyle name="Normal 2 2 2 2 3" xfId="63" xr:uid="{00000000-0005-0000-0000-0000C4000000}"/>
    <cellStyle name="Normal 2 2 2 2 3 2" xfId="251" xr:uid="{00000000-0005-0000-0000-0000C5000000}"/>
    <cellStyle name="Normal 2 2 2 2 3 3" xfId="166" xr:uid="{00000000-0005-0000-0000-0000C6000000}"/>
    <cellStyle name="Normal 2 2 2 2 4" xfId="64" xr:uid="{00000000-0005-0000-0000-0000C7000000}"/>
    <cellStyle name="Normal 2 2 2 2 4 2" xfId="252" xr:uid="{00000000-0005-0000-0000-0000C8000000}"/>
    <cellStyle name="Normal 2 2 2 2 4 3" xfId="167" xr:uid="{00000000-0005-0000-0000-0000C9000000}"/>
    <cellStyle name="Normal 2 2 2 2 5" xfId="128" xr:uid="{00000000-0005-0000-0000-0000CA000000}"/>
    <cellStyle name="Normal 2 2 2 2 6" xfId="249" xr:uid="{00000000-0005-0000-0000-0000CB000000}"/>
    <cellStyle name="Normal 2 2 2 2 7" xfId="164" xr:uid="{00000000-0005-0000-0000-0000CC000000}"/>
    <cellStyle name="Normal 2 2 3" xfId="248" xr:uid="{00000000-0005-0000-0000-0000CD000000}"/>
    <cellStyle name="Normal 2 2 4" xfId="163" xr:uid="{00000000-0005-0000-0000-0000CE000000}"/>
    <cellStyle name="Normal 2 3" xfId="65" xr:uid="{00000000-0005-0000-0000-0000CF000000}"/>
    <cellStyle name="Normal 2 3 2" xfId="253" xr:uid="{00000000-0005-0000-0000-0000D0000000}"/>
    <cellStyle name="Normal 2 3 3" xfId="168" xr:uid="{00000000-0005-0000-0000-0000D1000000}"/>
    <cellStyle name="Normal 2 4" xfId="66" xr:uid="{00000000-0005-0000-0000-0000D2000000}"/>
    <cellStyle name="Normal 2 4 2" xfId="254" xr:uid="{00000000-0005-0000-0000-0000D3000000}"/>
    <cellStyle name="Normal 2 4 3" xfId="169" xr:uid="{00000000-0005-0000-0000-0000D4000000}"/>
    <cellStyle name="Normal 2 5" xfId="58" xr:uid="{00000000-0005-0000-0000-0000D5000000}"/>
    <cellStyle name="Normal 3" xfId="67" xr:uid="{00000000-0005-0000-0000-0000D6000000}"/>
    <cellStyle name="Normal 3 2" xfId="68" xr:uid="{00000000-0005-0000-0000-0000D7000000}"/>
    <cellStyle name="Normal 3 2 2" xfId="256" xr:uid="{00000000-0005-0000-0000-0000D8000000}"/>
    <cellStyle name="Normal 3 2 3" xfId="171" xr:uid="{00000000-0005-0000-0000-0000D9000000}"/>
    <cellStyle name="Normal 3 3" xfId="69" xr:uid="{00000000-0005-0000-0000-0000DA000000}"/>
    <cellStyle name="Normal 3 3 2" xfId="257" xr:uid="{00000000-0005-0000-0000-0000DB000000}"/>
    <cellStyle name="Normal 3 3 3" xfId="172" xr:uid="{00000000-0005-0000-0000-0000DC000000}"/>
    <cellStyle name="Normal 3 4" xfId="70" xr:uid="{00000000-0005-0000-0000-0000DD000000}"/>
    <cellStyle name="Normal 3 4 2" xfId="258" xr:uid="{00000000-0005-0000-0000-0000DE000000}"/>
    <cellStyle name="Normal 3 4 3" xfId="173" xr:uid="{00000000-0005-0000-0000-0000DF000000}"/>
    <cellStyle name="Normal 3 5" xfId="255" xr:uid="{00000000-0005-0000-0000-0000E0000000}"/>
    <cellStyle name="Normal 3 6" xfId="170" xr:uid="{00000000-0005-0000-0000-0000E1000000}"/>
    <cellStyle name="Normal 4" xfId="9" xr:uid="{00000000-0005-0000-0000-0000E2000000}"/>
    <cellStyle name="Normal 4 2" xfId="71" xr:uid="{00000000-0005-0000-0000-0000E3000000}"/>
    <cellStyle name="Normal 4 2 2" xfId="259" xr:uid="{00000000-0005-0000-0000-0000E4000000}"/>
    <cellStyle name="Normal 4 2 3" xfId="174" xr:uid="{00000000-0005-0000-0000-0000E5000000}"/>
    <cellStyle name="Normal 4 3" xfId="72" xr:uid="{00000000-0005-0000-0000-0000E6000000}"/>
    <cellStyle name="Normal 4 3 2" xfId="260" xr:uid="{00000000-0005-0000-0000-0000E7000000}"/>
    <cellStyle name="Normal 4 3 3" xfId="175" xr:uid="{00000000-0005-0000-0000-0000E8000000}"/>
    <cellStyle name="Normal 4 4" xfId="73" xr:uid="{00000000-0005-0000-0000-0000E9000000}"/>
    <cellStyle name="Normal 4 4 2" xfId="261" xr:uid="{00000000-0005-0000-0000-0000EA000000}"/>
    <cellStyle name="Normal 4 4 3" xfId="176" xr:uid="{00000000-0005-0000-0000-0000EB000000}"/>
    <cellStyle name="Normal 6" xfId="74" xr:uid="{00000000-0005-0000-0000-0000EC000000}"/>
    <cellStyle name="Normal 6 2" xfId="75" xr:uid="{00000000-0005-0000-0000-0000ED000000}"/>
    <cellStyle name="Normal 6 2 2" xfId="263" xr:uid="{00000000-0005-0000-0000-0000EE000000}"/>
    <cellStyle name="Normal 6 2 3" xfId="178" xr:uid="{00000000-0005-0000-0000-0000EF000000}"/>
    <cellStyle name="Normal 6 3" xfId="76" xr:uid="{00000000-0005-0000-0000-0000F0000000}"/>
    <cellStyle name="Normal 6 3 2" xfId="264" xr:uid="{00000000-0005-0000-0000-0000F1000000}"/>
    <cellStyle name="Normal 6 3 3" xfId="179" xr:uid="{00000000-0005-0000-0000-0000F2000000}"/>
    <cellStyle name="Normal 6 4" xfId="77" xr:uid="{00000000-0005-0000-0000-0000F3000000}"/>
    <cellStyle name="Normal 6 4 2" xfId="265" xr:uid="{00000000-0005-0000-0000-0000F4000000}"/>
    <cellStyle name="Normal 6 4 3" xfId="180" xr:uid="{00000000-0005-0000-0000-0000F5000000}"/>
    <cellStyle name="Normal 6 5" xfId="262" xr:uid="{00000000-0005-0000-0000-0000F6000000}"/>
    <cellStyle name="Normal 6 6" xfId="177" xr:uid="{00000000-0005-0000-0000-0000F7000000}"/>
    <cellStyle name="Normal 7" xfId="4" xr:uid="{00000000-0005-0000-0000-0000F8000000}"/>
    <cellStyle name="Normal 7 2" xfId="79" xr:uid="{00000000-0005-0000-0000-0000F9000000}"/>
    <cellStyle name="Normal 7 2 2" xfId="267" xr:uid="{00000000-0005-0000-0000-0000FA000000}"/>
    <cellStyle name="Normal 7 2 3" xfId="182" xr:uid="{00000000-0005-0000-0000-0000FB000000}"/>
    <cellStyle name="Normal 7 3" xfId="80" xr:uid="{00000000-0005-0000-0000-0000FC000000}"/>
    <cellStyle name="Normal 7 3 2" xfId="268" xr:uid="{00000000-0005-0000-0000-0000FD000000}"/>
    <cellStyle name="Normal 7 3 3" xfId="183" xr:uid="{00000000-0005-0000-0000-0000FE000000}"/>
    <cellStyle name="Normal 7 4" xfId="81" xr:uid="{00000000-0005-0000-0000-0000FF000000}"/>
    <cellStyle name="Normal 7 4 2" xfId="269" xr:uid="{00000000-0005-0000-0000-000000010000}"/>
    <cellStyle name="Normal 7 4 3" xfId="184" xr:uid="{00000000-0005-0000-0000-000001010000}"/>
    <cellStyle name="Normal 7 5" xfId="78" xr:uid="{00000000-0005-0000-0000-000002010000}"/>
    <cellStyle name="Normal 7 5 2" xfId="266" xr:uid="{00000000-0005-0000-0000-000003010000}"/>
    <cellStyle name="Normal 7 5 3" xfId="181" xr:uid="{00000000-0005-0000-0000-000004010000}"/>
    <cellStyle name="Normal 8" xfId="82" xr:uid="{00000000-0005-0000-0000-000005010000}"/>
    <cellStyle name="Normal 8 2" xfId="270" xr:uid="{00000000-0005-0000-0000-000006010000}"/>
    <cellStyle name="Normal 8 3" xfId="185" xr:uid="{00000000-0005-0000-0000-000007010000}"/>
    <cellStyle name="Notas 2" xfId="83" xr:uid="{00000000-0005-0000-0000-000008010000}"/>
    <cellStyle name="Notas 2 2" xfId="136" xr:uid="{00000000-0005-0000-0000-000009010000}"/>
    <cellStyle name="Notas 2 2 2" xfId="309" xr:uid="{00000000-0005-0000-0000-00000A010000}"/>
    <cellStyle name="Notas 2 2 3" xfId="224" xr:uid="{00000000-0005-0000-0000-00000B010000}"/>
    <cellStyle name="Notas 2 3" xfId="114" xr:uid="{00000000-0005-0000-0000-00000C010000}"/>
    <cellStyle name="Notas 2 3 2" xfId="291" xr:uid="{00000000-0005-0000-0000-00000D010000}"/>
    <cellStyle name="Notas 2 3 3" xfId="206" xr:uid="{00000000-0005-0000-0000-00000E010000}"/>
    <cellStyle name="Notas 2 4" xfId="96" xr:uid="{00000000-0005-0000-0000-00000F010000}"/>
    <cellStyle name="Notas 2 4 2" xfId="275" xr:uid="{00000000-0005-0000-0000-000010010000}"/>
    <cellStyle name="Notas 2 4 3" xfId="190" xr:uid="{00000000-0005-0000-0000-000011010000}"/>
    <cellStyle name="Notas 2 5" xfId="140" xr:uid="{00000000-0005-0000-0000-000012010000}"/>
    <cellStyle name="Notas 2 5 2" xfId="313" xr:uid="{00000000-0005-0000-0000-000013010000}"/>
    <cellStyle name="Notas 2 5 3" xfId="228" xr:uid="{00000000-0005-0000-0000-000014010000}"/>
    <cellStyle name="Notas 2 6" xfId="143" xr:uid="{00000000-0005-0000-0000-000015010000}"/>
    <cellStyle name="Notas 2 6 2" xfId="316" xr:uid="{00000000-0005-0000-0000-000016010000}"/>
    <cellStyle name="Notas 2 6 3" xfId="231" xr:uid="{00000000-0005-0000-0000-000017010000}"/>
    <cellStyle name="Notas 2 7" xfId="271" xr:uid="{00000000-0005-0000-0000-000018010000}"/>
    <cellStyle name="Notas 2 8" xfId="186" xr:uid="{00000000-0005-0000-0000-000019010000}"/>
    <cellStyle name="Porcentaje 2" xfId="132" xr:uid="{00000000-0005-0000-0000-00001A010000}"/>
    <cellStyle name="Porcentaje 3" xfId="125" xr:uid="{00000000-0005-0000-0000-00001B010000}"/>
    <cellStyle name="Salida 2" xfId="84" xr:uid="{00000000-0005-0000-0000-00001C010000}"/>
    <cellStyle name="Salida 2 2" xfId="137" xr:uid="{00000000-0005-0000-0000-00001D010000}"/>
    <cellStyle name="Salida 2 2 2" xfId="310" xr:uid="{00000000-0005-0000-0000-00001E010000}"/>
    <cellStyle name="Salida 2 2 3" xfId="225" xr:uid="{00000000-0005-0000-0000-00001F010000}"/>
    <cellStyle name="Salida 2 3" xfId="116" xr:uid="{00000000-0005-0000-0000-000020010000}"/>
    <cellStyle name="Salida 2 3 2" xfId="293" xr:uid="{00000000-0005-0000-0000-000021010000}"/>
    <cellStyle name="Salida 2 3 3" xfId="208" xr:uid="{00000000-0005-0000-0000-000022010000}"/>
    <cellStyle name="Salida 2 4" xfId="106" xr:uid="{00000000-0005-0000-0000-000023010000}"/>
    <cellStyle name="Salida 2 4 2" xfId="284" xr:uid="{00000000-0005-0000-0000-000024010000}"/>
    <cellStyle name="Salida 2 4 3" xfId="199" xr:uid="{00000000-0005-0000-0000-000025010000}"/>
    <cellStyle name="Salida 2 5" xfId="141" xr:uid="{00000000-0005-0000-0000-000026010000}"/>
    <cellStyle name="Salida 2 5 2" xfId="314" xr:uid="{00000000-0005-0000-0000-000027010000}"/>
    <cellStyle name="Salida 2 5 3" xfId="229" xr:uid="{00000000-0005-0000-0000-000028010000}"/>
    <cellStyle name="Salida 2 6" xfId="105" xr:uid="{00000000-0005-0000-0000-000029010000}"/>
    <cellStyle name="TableStyleLight1" xfId="85" xr:uid="{00000000-0005-0000-0000-00002A010000}"/>
    <cellStyle name="Texto de advertencia 2" xfId="86" xr:uid="{00000000-0005-0000-0000-00002B010000}"/>
    <cellStyle name="Texto explicativo 2" xfId="87" xr:uid="{00000000-0005-0000-0000-00002C010000}"/>
    <cellStyle name="Título 1 2" xfId="88" xr:uid="{00000000-0005-0000-0000-00002D010000}"/>
    <cellStyle name="Título 2 2" xfId="89" xr:uid="{00000000-0005-0000-0000-00002E010000}"/>
    <cellStyle name="Título 3 2" xfId="90" xr:uid="{00000000-0005-0000-0000-00002F010000}"/>
    <cellStyle name="Título 4" xfId="91" xr:uid="{00000000-0005-0000-0000-000030010000}"/>
    <cellStyle name="Total 2" xfId="92" xr:uid="{00000000-0005-0000-0000-000031010000}"/>
    <cellStyle name="Total 2 2" xfId="139" xr:uid="{00000000-0005-0000-0000-000032010000}"/>
    <cellStyle name="Total 2 2 2" xfId="312" xr:uid="{00000000-0005-0000-0000-000033010000}"/>
    <cellStyle name="Total 2 2 3" xfId="227" xr:uid="{00000000-0005-0000-0000-000034010000}"/>
    <cellStyle name="Total 2 3" xfId="118" xr:uid="{00000000-0005-0000-0000-000035010000}"/>
    <cellStyle name="Total 2 3 2" xfId="295" xr:uid="{00000000-0005-0000-0000-000036010000}"/>
    <cellStyle name="Total 2 3 3" xfId="210" xr:uid="{00000000-0005-0000-0000-000037010000}"/>
    <cellStyle name="Total 2 4" xfId="93" xr:uid="{00000000-0005-0000-0000-000038010000}"/>
    <cellStyle name="Total 2 4 2" xfId="272" xr:uid="{00000000-0005-0000-0000-000039010000}"/>
    <cellStyle name="Total 2 4 3" xfId="187" xr:uid="{00000000-0005-0000-0000-00003A010000}"/>
    <cellStyle name="Total 2 5" xfId="104" xr:uid="{00000000-0005-0000-0000-00003B010000}"/>
    <cellStyle name="Total 2 5 2" xfId="283" xr:uid="{00000000-0005-0000-0000-00003C010000}"/>
    <cellStyle name="Total 2 5 3" xfId="198" xr:uid="{00000000-0005-0000-0000-00003D010000}"/>
    <cellStyle name="Total 2 6" xfId="146" xr:uid="{00000000-0005-0000-0000-00003E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R29"/>
  <sheetViews>
    <sheetView zoomScale="70" zoomScaleNormal="70" workbookViewId="0">
      <selection activeCell="Q13" sqref="Q13"/>
    </sheetView>
  </sheetViews>
  <sheetFormatPr defaultColWidth="11.42578125" defaultRowHeight="15"/>
  <cols>
    <col min="1" max="1" width="10" customWidth="1"/>
    <col min="2" max="2" width="18.140625" customWidth="1"/>
    <col min="3" max="3" width="8.28515625" customWidth="1"/>
    <col min="4" max="4" width="12.140625" customWidth="1"/>
    <col min="5" max="5" width="20.140625" customWidth="1"/>
    <col min="6" max="6" width="19.28515625" customWidth="1"/>
    <col min="7" max="7" width="11.5703125" customWidth="1"/>
    <col min="8" max="8" width="16.42578125" customWidth="1"/>
    <col min="9" max="9" width="11.42578125" customWidth="1"/>
    <col min="10" max="10" width="26" customWidth="1"/>
    <col min="11" max="11" width="49.7109375" customWidth="1"/>
    <col min="12" max="16" width="24.85546875" customWidth="1"/>
    <col min="17" max="17" width="90.28515625" customWidth="1"/>
  </cols>
  <sheetData>
    <row r="1" spans="1:18">
      <c r="A1" s="71" t="s">
        <v>0</v>
      </c>
      <c r="B1" s="72"/>
      <c r="C1" s="72"/>
      <c r="D1" s="72"/>
      <c r="E1" s="72"/>
      <c r="F1" s="72"/>
      <c r="G1" s="72"/>
      <c r="H1" s="72"/>
      <c r="I1" s="72"/>
      <c r="J1" s="72"/>
      <c r="K1" s="72"/>
      <c r="L1" s="72"/>
      <c r="M1" s="72"/>
      <c r="N1" s="72"/>
      <c r="O1" s="72"/>
      <c r="P1" s="72"/>
      <c r="Q1" s="73"/>
    </row>
    <row r="2" spans="1:18" ht="30" customHeight="1" thickBot="1">
      <c r="A2" s="74"/>
      <c r="B2" s="75"/>
      <c r="C2" s="75"/>
      <c r="D2" s="75"/>
      <c r="E2" s="75"/>
      <c r="F2" s="75"/>
      <c r="G2" s="75"/>
      <c r="H2" s="75"/>
      <c r="I2" s="75"/>
      <c r="J2" s="75"/>
      <c r="K2" s="75"/>
      <c r="L2" s="75"/>
      <c r="M2" s="75"/>
      <c r="N2" s="75"/>
      <c r="O2" s="75"/>
      <c r="P2" s="75"/>
      <c r="Q2" s="76"/>
    </row>
    <row r="3" spans="1:18" s="13" customFormat="1" ht="32.450000000000003" customHeight="1" thickBot="1">
      <c r="A3" s="14" t="s">
        <v>1</v>
      </c>
      <c r="B3" s="15" t="s">
        <v>2</v>
      </c>
      <c r="C3" s="15" t="s">
        <v>3</v>
      </c>
      <c r="D3" s="15" t="s">
        <v>4</v>
      </c>
      <c r="E3" s="15" t="s">
        <v>5</v>
      </c>
      <c r="F3" s="15" t="s">
        <v>6</v>
      </c>
      <c r="G3" s="15" t="s">
        <v>7</v>
      </c>
      <c r="H3" s="15" t="s">
        <v>8</v>
      </c>
      <c r="I3" s="15" t="s">
        <v>9</v>
      </c>
      <c r="J3" s="15" t="s">
        <v>10</v>
      </c>
      <c r="K3" s="15" t="s">
        <v>11</v>
      </c>
      <c r="L3" s="16" t="s">
        <v>12</v>
      </c>
      <c r="M3" s="17" t="s">
        <v>13</v>
      </c>
      <c r="N3" s="18" t="s">
        <v>14</v>
      </c>
      <c r="O3" s="18" t="s">
        <v>15</v>
      </c>
      <c r="P3" s="18" t="s">
        <v>16</v>
      </c>
      <c r="Q3" s="19" t="s">
        <v>17</v>
      </c>
    </row>
    <row r="4" spans="1:18" ht="179.25" hidden="1">
      <c r="A4" s="67">
        <v>1485</v>
      </c>
      <c r="B4" s="25" t="s">
        <v>18</v>
      </c>
      <c r="C4" s="25" t="s">
        <v>19</v>
      </c>
      <c r="D4" s="25" t="s">
        <v>20</v>
      </c>
      <c r="E4" s="26" t="s">
        <v>21</v>
      </c>
      <c r="F4" s="26" t="s">
        <v>22</v>
      </c>
      <c r="G4" s="49" t="s">
        <v>23</v>
      </c>
      <c r="H4" s="27" t="s">
        <v>24</v>
      </c>
      <c r="I4" s="49" t="s">
        <v>25</v>
      </c>
      <c r="J4" s="26" t="s">
        <v>26</v>
      </c>
      <c r="K4" s="41" t="s">
        <v>27</v>
      </c>
      <c r="L4" s="28">
        <v>7000</v>
      </c>
      <c r="M4" s="49">
        <v>9365</v>
      </c>
      <c r="N4" s="20">
        <v>21610970484</v>
      </c>
      <c r="O4" s="20">
        <v>21610970484</v>
      </c>
      <c r="P4" s="20">
        <v>4810421872</v>
      </c>
      <c r="Q4" s="69" t="s">
        <v>28</v>
      </c>
    </row>
    <row r="5" spans="1:18" ht="179.25" hidden="1">
      <c r="A5" s="68">
        <v>1486</v>
      </c>
      <c r="B5" s="25" t="s">
        <v>18</v>
      </c>
      <c r="C5" s="25" t="s">
        <v>19</v>
      </c>
      <c r="D5" s="25" t="s">
        <v>20</v>
      </c>
      <c r="E5" s="26" t="s">
        <v>21</v>
      </c>
      <c r="F5" s="26" t="s">
        <v>29</v>
      </c>
      <c r="G5" s="25" t="s">
        <v>30</v>
      </c>
      <c r="H5" s="27" t="s">
        <v>24</v>
      </c>
      <c r="I5" s="49" t="s">
        <v>31</v>
      </c>
      <c r="J5" s="26" t="s">
        <v>32</v>
      </c>
      <c r="K5" s="41" t="s">
        <v>33</v>
      </c>
      <c r="L5" s="28">
        <v>2200</v>
      </c>
      <c r="M5" s="49">
        <v>650</v>
      </c>
      <c r="N5" s="21">
        <v>235296826</v>
      </c>
      <c r="O5" s="21">
        <v>235296826</v>
      </c>
      <c r="P5" s="20">
        <v>71123813.313636363</v>
      </c>
      <c r="Q5" s="69" t="s">
        <v>34</v>
      </c>
    </row>
    <row r="6" spans="1:18" ht="170.25" hidden="1" customHeight="1">
      <c r="A6" s="68">
        <v>1487</v>
      </c>
      <c r="B6" s="25" t="s">
        <v>18</v>
      </c>
      <c r="C6" s="25" t="s">
        <v>19</v>
      </c>
      <c r="D6" s="25" t="s">
        <v>20</v>
      </c>
      <c r="E6" s="26" t="s">
        <v>21</v>
      </c>
      <c r="F6" s="26" t="s">
        <v>35</v>
      </c>
      <c r="G6" s="26" t="s">
        <v>36</v>
      </c>
      <c r="H6" s="27" t="s">
        <v>24</v>
      </c>
      <c r="I6" s="49" t="s">
        <v>37</v>
      </c>
      <c r="J6" s="26" t="s">
        <v>38</v>
      </c>
      <c r="K6" s="42" t="s">
        <v>39</v>
      </c>
      <c r="L6" s="29">
        <v>1</v>
      </c>
      <c r="M6" s="47">
        <v>1</v>
      </c>
      <c r="N6" s="21">
        <v>439601422</v>
      </c>
      <c r="O6" s="21">
        <v>439601422</v>
      </c>
      <c r="P6" s="20">
        <v>106638000</v>
      </c>
      <c r="Q6" s="69" t="s">
        <v>40</v>
      </c>
    </row>
    <row r="7" spans="1:18" ht="83.25" hidden="1" customHeight="1">
      <c r="A7" s="67">
        <v>1488</v>
      </c>
      <c r="B7" s="25" t="s">
        <v>18</v>
      </c>
      <c r="C7" s="25" t="s">
        <v>19</v>
      </c>
      <c r="D7" s="25" t="s">
        <v>20</v>
      </c>
      <c r="E7" s="30" t="s">
        <v>41</v>
      </c>
      <c r="F7" s="31" t="s">
        <v>42</v>
      </c>
      <c r="G7" s="26" t="s">
        <v>43</v>
      </c>
      <c r="H7" s="27" t="s">
        <v>24</v>
      </c>
      <c r="I7" s="49" t="s">
        <v>44</v>
      </c>
      <c r="J7" s="26" t="s">
        <v>45</v>
      </c>
      <c r="K7" s="42" t="s">
        <v>46</v>
      </c>
      <c r="L7" s="29">
        <v>1</v>
      </c>
      <c r="M7" s="47">
        <v>1</v>
      </c>
      <c r="N7" s="21">
        <v>524498000</v>
      </c>
      <c r="O7" s="21">
        <v>524498000</v>
      </c>
      <c r="P7" s="21">
        <f>2105*60705.7248244151</f>
        <v>127785550.75539379</v>
      </c>
      <c r="Q7" s="69" t="s">
        <v>47</v>
      </c>
      <c r="R7" s="70" t="s">
        <v>48</v>
      </c>
    </row>
    <row r="8" spans="1:18" ht="160.5" hidden="1" customHeight="1">
      <c r="A8" s="68">
        <v>1489</v>
      </c>
      <c r="B8" s="25" t="s">
        <v>18</v>
      </c>
      <c r="C8" s="25" t="s">
        <v>19</v>
      </c>
      <c r="D8" s="25" t="s">
        <v>20</v>
      </c>
      <c r="E8" s="26" t="s">
        <v>21</v>
      </c>
      <c r="F8" s="26" t="s">
        <v>35</v>
      </c>
      <c r="G8" s="26" t="s">
        <v>36</v>
      </c>
      <c r="H8" s="27" t="s">
        <v>24</v>
      </c>
      <c r="I8" s="49" t="s">
        <v>37</v>
      </c>
      <c r="J8" s="26" t="s">
        <v>38</v>
      </c>
      <c r="K8" s="43" t="s">
        <v>49</v>
      </c>
      <c r="L8" s="29">
        <v>1</v>
      </c>
      <c r="M8" s="47">
        <v>1</v>
      </c>
      <c r="N8" s="21">
        <v>478604590</v>
      </c>
      <c r="O8" s="21">
        <v>478604590</v>
      </c>
      <c r="P8" s="21">
        <f>(14503169.3939394*27)/12*3</f>
        <v>97896393.409090951</v>
      </c>
      <c r="Q8" s="69" t="s">
        <v>50</v>
      </c>
    </row>
    <row r="9" spans="1:18" ht="127.5" hidden="1" customHeight="1">
      <c r="A9" s="68">
        <v>1490</v>
      </c>
      <c r="B9" s="25" t="s">
        <v>18</v>
      </c>
      <c r="C9" s="25" t="s">
        <v>19</v>
      </c>
      <c r="D9" s="25" t="s">
        <v>20</v>
      </c>
      <c r="E9" s="30" t="s">
        <v>41</v>
      </c>
      <c r="F9" s="31" t="s">
        <v>42</v>
      </c>
      <c r="G9" s="26" t="s">
        <v>43</v>
      </c>
      <c r="H9" s="27" t="s">
        <v>24</v>
      </c>
      <c r="I9" s="49" t="s">
        <v>44</v>
      </c>
      <c r="J9" s="26" t="s">
        <v>45</v>
      </c>
      <c r="K9" s="43" t="s">
        <v>51</v>
      </c>
      <c r="L9" s="29">
        <v>1</v>
      </c>
      <c r="M9" s="47">
        <v>1</v>
      </c>
      <c r="N9" s="21">
        <v>225932220</v>
      </c>
      <c r="O9" s="21">
        <v>225932220</v>
      </c>
      <c r="P9" s="21">
        <f>36*233884.285714286</f>
        <v>8419834.2857142966</v>
      </c>
      <c r="Q9" s="69" t="s">
        <v>52</v>
      </c>
    </row>
    <row r="10" spans="1:18" ht="358.5" hidden="1">
      <c r="A10" s="67">
        <v>1491</v>
      </c>
      <c r="B10" s="25" t="s">
        <v>18</v>
      </c>
      <c r="C10" s="25" t="s">
        <v>19</v>
      </c>
      <c r="D10" s="25" t="s">
        <v>20</v>
      </c>
      <c r="E10" s="26" t="s">
        <v>21</v>
      </c>
      <c r="F10" s="26" t="s">
        <v>35</v>
      </c>
      <c r="G10" s="26" t="s">
        <v>36</v>
      </c>
      <c r="H10" s="27" t="s">
        <v>24</v>
      </c>
      <c r="I10" s="49" t="s">
        <v>37</v>
      </c>
      <c r="J10" s="26" t="s">
        <v>38</v>
      </c>
      <c r="K10" s="44" t="s">
        <v>53</v>
      </c>
      <c r="L10" s="29">
        <v>1</v>
      </c>
      <c r="M10" s="47">
        <v>1</v>
      </c>
      <c r="N10" s="22">
        <v>77955590</v>
      </c>
      <c r="O10" s="20">
        <v>77955590</v>
      </c>
      <c r="P10" s="20">
        <v>23254765</v>
      </c>
      <c r="Q10" s="69" t="s">
        <v>54</v>
      </c>
    </row>
    <row r="11" spans="1:18" ht="68.25" hidden="1">
      <c r="A11" s="68">
        <v>1492</v>
      </c>
      <c r="B11" s="25" t="s">
        <v>18</v>
      </c>
      <c r="C11" s="25" t="s">
        <v>19</v>
      </c>
      <c r="D11" s="25" t="s">
        <v>20</v>
      </c>
      <c r="E11" s="25" t="s">
        <v>55</v>
      </c>
      <c r="F11" s="31" t="s">
        <v>56</v>
      </c>
      <c r="G11" s="25" t="s">
        <v>57</v>
      </c>
      <c r="H11" s="25" t="s">
        <v>58</v>
      </c>
      <c r="I11" s="26" t="s">
        <v>59</v>
      </c>
      <c r="J11" s="26" t="s">
        <v>60</v>
      </c>
      <c r="K11" s="44" t="s">
        <v>61</v>
      </c>
      <c r="L11" s="50">
        <v>1</v>
      </c>
      <c r="M11" s="49">
        <v>0</v>
      </c>
      <c r="N11" s="22">
        <v>3009716</v>
      </c>
      <c r="O11" s="20">
        <v>3009716</v>
      </c>
      <c r="P11" s="20">
        <v>0</v>
      </c>
      <c r="Q11" s="69" t="s">
        <v>62</v>
      </c>
    </row>
    <row r="12" spans="1:18" ht="105" hidden="1" customHeight="1">
      <c r="A12" s="68">
        <v>1493</v>
      </c>
      <c r="B12" s="25" t="s">
        <v>18</v>
      </c>
      <c r="C12" s="25" t="s">
        <v>19</v>
      </c>
      <c r="D12" s="25" t="s">
        <v>20</v>
      </c>
      <c r="E12" s="26" t="s">
        <v>21</v>
      </c>
      <c r="F12" s="26" t="s">
        <v>35</v>
      </c>
      <c r="G12" s="26" t="s">
        <v>36</v>
      </c>
      <c r="H12" s="26" t="s">
        <v>24</v>
      </c>
      <c r="I12" s="26" t="s">
        <v>37</v>
      </c>
      <c r="J12" s="26" t="s">
        <v>38</v>
      </c>
      <c r="K12" s="41" t="s">
        <v>63</v>
      </c>
      <c r="L12" s="29">
        <v>1</v>
      </c>
      <c r="M12" s="47">
        <v>1</v>
      </c>
      <c r="N12" s="21">
        <v>4419890737</v>
      </c>
      <c r="O12" s="21">
        <v>4419890737</v>
      </c>
      <c r="P12" s="20">
        <v>1108934322</v>
      </c>
      <c r="Q12" s="69" t="s">
        <v>64</v>
      </c>
    </row>
    <row r="13" spans="1:18" ht="147" customHeight="1">
      <c r="A13" s="67">
        <v>1494</v>
      </c>
      <c r="B13" s="25" t="s">
        <v>18</v>
      </c>
      <c r="C13" s="25" t="s">
        <v>19</v>
      </c>
      <c r="D13" s="25" t="s">
        <v>20</v>
      </c>
      <c r="E13" s="26" t="s">
        <v>21</v>
      </c>
      <c r="F13" s="26" t="s">
        <v>35</v>
      </c>
      <c r="G13" s="26" t="s">
        <v>36</v>
      </c>
      <c r="H13" s="26" t="s">
        <v>24</v>
      </c>
      <c r="I13" s="26" t="s">
        <v>37</v>
      </c>
      <c r="J13" s="26" t="s">
        <v>38</v>
      </c>
      <c r="K13" s="42" t="s">
        <v>65</v>
      </c>
      <c r="L13" s="29">
        <v>1</v>
      </c>
      <c r="M13" s="47">
        <v>1</v>
      </c>
      <c r="N13" s="21">
        <v>531692729</v>
      </c>
      <c r="O13" s="20">
        <v>531692729</v>
      </c>
      <c r="P13" s="20">
        <v>10236330</v>
      </c>
      <c r="Q13" s="69" t="s">
        <v>66</v>
      </c>
    </row>
    <row r="14" spans="1:18" ht="165" hidden="1">
      <c r="A14" s="68">
        <v>1495</v>
      </c>
      <c r="B14" s="25" t="s">
        <v>18</v>
      </c>
      <c r="C14" s="25" t="s">
        <v>19</v>
      </c>
      <c r="D14" s="25" t="s">
        <v>20</v>
      </c>
      <c r="E14" s="26" t="s">
        <v>21</v>
      </c>
      <c r="F14" s="26" t="s">
        <v>35</v>
      </c>
      <c r="G14" s="26" t="s">
        <v>36</v>
      </c>
      <c r="H14" s="27" t="s">
        <v>24</v>
      </c>
      <c r="I14" s="49" t="s">
        <v>37</v>
      </c>
      <c r="J14" s="26" t="s">
        <v>38</v>
      </c>
      <c r="K14" s="45" t="s">
        <v>67</v>
      </c>
      <c r="L14" s="32">
        <v>500</v>
      </c>
      <c r="M14" s="49">
        <v>254</v>
      </c>
      <c r="N14" s="22">
        <v>1222000000</v>
      </c>
      <c r="O14" s="22">
        <v>1222000000</v>
      </c>
      <c r="P14" s="20">
        <v>620776000</v>
      </c>
      <c r="Q14" s="69" t="s">
        <v>68</v>
      </c>
    </row>
    <row r="15" spans="1:18" ht="110.25" hidden="1">
      <c r="A15" s="68">
        <v>1496</v>
      </c>
      <c r="B15" s="25" t="s">
        <v>18</v>
      </c>
      <c r="C15" s="25" t="s">
        <v>19</v>
      </c>
      <c r="D15" s="25" t="s">
        <v>20</v>
      </c>
      <c r="E15" s="26" t="s">
        <v>69</v>
      </c>
      <c r="F15" s="26" t="s">
        <v>70</v>
      </c>
      <c r="G15" s="25" t="s">
        <v>71</v>
      </c>
      <c r="H15" s="31" t="s">
        <v>72</v>
      </c>
      <c r="I15" s="49" t="s">
        <v>73</v>
      </c>
      <c r="J15" s="26" t="s">
        <v>74</v>
      </c>
      <c r="K15" s="45" t="s">
        <v>75</v>
      </c>
      <c r="L15" s="32">
        <v>1500</v>
      </c>
      <c r="M15" s="48">
        <v>1455</v>
      </c>
      <c r="N15" s="23">
        <v>1677000000</v>
      </c>
      <c r="O15" s="23">
        <v>1677000000</v>
      </c>
      <c r="P15" s="20">
        <v>1626690000</v>
      </c>
      <c r="Q15" s="69" t="s">
        <v>76</v>
      </c>
    </row>
    <row r="16" spans="1:18" ht="150.75" hidden="1" customHeight="1">
      <c r="A16" s="67">
        <v>1497</v>
      </c>
      <c r="B16" s="25" t="s">
        <v>18</v>
      </c>
      <c r="C16" s="25" t="s">
        <v>19</v>
      </c>
      <c r="D16" s="25" t="s">
        <v>20</v>
      </c>
      <c r="E16" s="26" t="s">
        <v>21</v>
      </c>
      <c r="F16" s="26" t="s">
        <v>29</v>
      </c>
      <c r="G16" s="25" t="s">
        <v>30</v>
      </c>
      <c r="H16" s="27" t="s">
        <v>24</v>
      </c>
      <c r="I16" s="49" t="s">
        <v>77</v>
      </c>
      <c r="J16" s="26" t="s">
        <v>78</v>
      </c>
      <c r="K16" s="45" t="s">
        <v>79</v>
      </c>
      <c r="L16" s="32">
        <v>2100</v>
      </c>
      <c r="M16" s="49">
        <v>1560</v>
      </c>
      <c r="N16" s="23">
        <v>9172000000</v>
      </c>
      <c r="O16" s="23">
        <v>9172000000</v>
      </c>
      <c r="P16" s="20">
        <v>6887735238.0952377</v>
      </c>
      <c r="Q16" s="69" t="s">
        <v>80</v>
      </c>
    </row>
    <row r="17" spans="1:17" ht="153.75" hidden="1" customHeight="1">
      <c r="A17" s="68">
        <v>1498</v>
      </c>
      <c r="B17" s="25" t="s">
        <v>18</v>
      </c>
      <c r="C17" s="25" t="s">
        <v>19</v>
      </c>
      <c r="D17" s="25" t="s">
        <v>20</v>
      </c>
      <c r="E17" s="26" t="s">
        <v>55</v>
      </c>
      <c r="F17" s="31" t="s">
        <v>56</v>
      </c>
      <c r="G17" s="26" t="s">
        <v>57</v>
      </c>
      <c r="H17" s="26" t="s">
        <v>58</v>
      </c>
      <c r="I17" s="49" t="s">
        <v>59</v>
      </c>
      <c r="J17" s="26" t="s">
        <v>60</v>
      </c>
      <c r="K17" s="42" t="s">
        <v>81</v>
      </c>
      <c r="L17" s="32">
        <v>25</v>
      </c>
      <c r="M17" s="49">
        <v>7</v>
      </c>
      <c r="N17" s="23">
        <v>34904400</v>
      </c>
      <c r="O17" s="23">
        <v>34904400</v>
      </c>
      <c r="P17" s="20">
        <v>9773232</v>
      </c>
      <c r="Q17" s="69" t="s">
        <v>82</v>
      </c>
    </row>
    <row r="18" spans="1:17" ht="75" hidden="1" customHeight="1">
      <c r="A18" s="68">
        <v>1499</v>
      </c>
      <c r="B18" s="25" t="s">
        <v>18</v>
      </c>
      <c r="C18" s="25" t="s">
        <v>19</v>
      </c>
      <c r="D18" s="25" t="s">
        <v>20</v>
      </c>
      <c r="E18" s="30" t="s">
        <v>41</v>
      </c>
      <c r="F18" s="31" t="s">
        <v>42</v>
      </c>
      <c r="G18" s="26" t="s">
        <v>43</v>
      </c>
      <c r="H18" s="27" t="s">
        <v>24</v>
      </c>
      <c r="I18" s="49" t="s">
        <v>44</v>
      </c>
      <c r="J18" s="26" t="s">
        <v>45</v>
      </c>
      <c r="K18" s="41" t="s">
        <v>83</v>
      </c>
      <c r="L18" s="29">
        <v>1</v>
      </c>
      <c r="M18" s="47">
        <v>1</v>
      </c>
      <c r="N18" s="21">
        <v>415000000</v>
      </c>
      <c r="O18" s="21">
        <v>415000000</v>
      </c>
      <c r="P18" s="20">
        <v>91077027.417713985</v>
      </c>
      <c r="Q18" s="69" t="s">
        <v>84</v>
      </c>
    </row>
    <row r="19" spans="1:17" ht="63" hidden="1" customHeight="1">
      <c r="A19" s="67">
        <v>1500</v>
      </c>
      <c r="B19" s="25" t="s">
        <v>18</v>
      </c>
      <c r="C19" s="25" t="s">
        <v>19</v>
      </c>
      <c r="D19" s="25" t="s">
        <v>20</v>
      </c>
      <c r="E19" s="26" t="s">
        <v>21</v>
      </c>
      <c r="F19" s="26" t="s">
        <v>35</v>
      </c>
      <c r="G19" s="26" t="s">
        <v>36</v>
      </c>
      <c r="H19" s="27" t="s">
        <v>24</v>
      </c>
      <c r="I19" s="49" t="s">
        <v>37</v>
      </c>
      <c r="J19" s="26" t="s">
        <v>38</v>
      </c>
      <c r="K19" s="42" t="s">
        <v>85</v>
      </c>
      <c r="L19" s="29">
        <v>1</v>
      </c>
      <c r="M19" s="47">
        <v>1</v>
      </c>
      <c r="N19" s="21">
        <v>220000000</v>
      </c>
      <c r="O19" s="21">
        <v>220000000</v>
      </c>
      <c r="P19" s="20">
        <v>56300000</v>
      </c>
      <c r="Q19" s="69" t="s">
        <v>86</v>
      </c>
    </row>
    <row r="20" spans="1:17" ht="79.5" hidden="1" customHeight="1">
      <c r="A20" s="68">
        <v>1501</v>
      </c>
      <c r="B20" s="25" t="s">
        <v>18</v>
      </c>
      <c r="C20" s="25" t="s">
        <v>19</v>
      </c>
      <c r="D20" s="25" t="s">
        <v>20</v>
      </c>
      <c r="E20" s="26" t="s">
        <v>21</v>
      </c>
      <c r="F20" s="26" t="s">
        <v>35</v>
      </c>
      <c r="G20" s="26" t="s">
        <v>36</v>
      </c>
      <c r="H20" s="27" t="s">
        <v>24</v>
      </c>
      <c r="I20" s="49" t="s">
        <v>37</v>
      </c>
      <c r="J20" s="26" t="s">
        <v>38</v>
      </c>
      <c r="K20" s="45" t="s">
        <v>87</v>
      </c>
      <c r="L20" s="29">
        <v>1</v>
      </c>
      <c r="M20" s="47">
        <v>1</v>
      </c>
      <c r="N20" s="21">
        <v>365000000</v>
      </c>
      <c r="O20" s="21">
        <v>365000000</v>
      </c>
      <c r="P20" s="20">
        <v>176957357.74335003</v>
      </c>
      <c r="Q20" s="69" t="s">
        <v>88</v>
      </c>
    </row>
    <row r="21" spans="1:17" ht="88.5" hidden="1" customHeight="1">
      <c r="A21" s="68">
        <v>1502</v>
      </c>
      <c r="B21" s="25" t="s">
        <v>18</v>
      </c>
      <c r="C21" s="25" t="s">
        <v>19</v>
      </c>
      <c r="D21" s="25" t="s">
        <v>20</v>
      </c>
      <c r="E21" s="26" t="s">
        <v>21</v>
      </c>
      <c r="F21" s="26" t="s">
        <v>35</v>
      </c>
      <c r="G21" s="26" t="s">
        <v>36</v>
      </c>
      <c r="H21" s="27" t="s">
        <v>24</v>
      </c>
      <c r="I21" s="49" t="s">
        <v>37</v>
      </c>
      <c r="J21" s="26" t="s">
        <v>38</v>
      </c>
      <c r="K21" s="45" t="s">
        <v>89</v>
      </c>
      <c r="L21" s="29">
        <v>1</v>
      </c>
      <c r="M21" s="47">
        <v>1</v>
      </c>
      <c r="N21" s="20">
        <v>3397708894</v>
      </c>
      <c r="O21" s="20">
        <v>3397708894</v>
      </c>
      <c r="P21" s="20">
        <v>1852883916.8613336</v>
      </c>
      <c r="Q21" s="69" t="s">
        <v>90</v>
      </c>
    </row>
    <row r="22" spans="1:17" ht="147.75" hidden="1" customHeight="1">
      <c r="A22" s="67">
        <v>1503</v>
      </c>
      <c r="B22" s="25" t="s">
        <v>18</v>
      </c>
      <c r="C22" s="25" t="s">
        <v>19</v>
      </c>
      <c r="D22" s="25" t="s">
        <v>20</v>
      </c>
      <c r="E22" s="26" t="s">
        <v>55</v>
      </c>
      <c r="F22" s="26" t="s">
        <v>91</v>
      </c>
      <c r="G22" s="26" t="s">
        <v>57</v>
      </c>
      <c r="H22" s="26" t="s">
        <v>91</v>
      </c>
      <c r="I22" s="49" t="s">
        <v>92</v>
      </c>
      <c r="J22" s="26" t="s">
        <v>93</v>
      </c>
      <c r="K22" s="45" t="s">
        <v>94</v>
      </c>
      <c r="L22" s="51">
        <v>10</v>
      </c>
      <c r="M22" s="49">
        <v>1</v>
      </c>
      <c r="N22" s="20">
        <v>10599645</v>
      </c>
      <c r="O22" s="20">
        <v>10599645</v>
      </c>
      <c r="P22" s="20">
        <v>1059964.5</v>
      </c>
      <c r="Q22" s="69" t="s">
        <v>95</v>
      </c>
    </row>
    <row r="23" spans="1:17" ht="97.5" hidden="1" customHeight="1">
      <c r="A23" s="68">
        <v>1504</v>
      </c>
      <c r="B23" s="25" t="s">
        <v>18</v>
      </c>
      <c r="C23" s="25" t="s">
        <v>19</v>
      </c>
      <c r="D23" s="25" t="s">
        <v>20</v>
      </c>
      <c r="E23" s="26" t="s">
        <v>21</v>
      </c>
      <c r="F23" s="26" t="s">
        <v>35</v>
      </c>
      <c r="G23" s="26" t="s">
        <v>36</v>
      </c>
      <c r="H23" s="27" t="s">
        <v>24</v>
      </c>
      <c r="I23" s="49" t="s">
        <v>37</v>
      </c>
      <c r="J23" s="26" t="s">
        <v>38</v>
      </c>
      <c r="K23" s="44" t="s">
        <v>96</v>
      </c>
      <c r="L23" s="52" t="s">
        <v>97</v>
      </c>
      <c r="M23" s="49">
        <v>3505</v>
      </c>
      <c r="N23" s="24">
        <v>1800000000</v>
      </c>
      <c r="O23" s="24">
        <v>1800000000</v>
      </c>
      <c r="P23" s="20">
        <v>201150000</v>
      </c>
      <c r="Q23" s="69" t="s">
        <v>98</v>
      </c>
    </row>
    <row r="24" spans="1:17" ht="249.75" hidden="1" customHeight="1">
      <c r="A24" s="68">
        <v>1505</v>
      </c>
      <c r="B24" s="25" t="s">
        <v>18</v>
      </c>
      <c r="C24" s="25" t="s">
        <v>19</v>
      </c>
      <c r="D24" s="25" t="s">
        <v>20</v>
      </c>
      <c r="E24" s="26" t="s">
        <v>21</v>
      </c>
      <c r="F24" s="26" t="s">
        <v>35</v>
      </c>
      <c r="G24" s="26" t="s">
        <v>36</v>
      </c>
      <c r="H24" s="27" t="s">
        <v>24</v>
      </c>
      <c r="I24" s="49" t="s">
        <v>37</v>
      </c>
      <c r="J24" s="26" t="s">
        <v>38</v>
      </c>
      <c r="K24" s="44" t="s">
        <v>99</v>
      </c>
      <c r="L24" s="52" t="s">
        <v>100</v>
      </c>
      <c r="M24" s="49">
        <v>865</v>
      </c>
      <c r="N24" s="24">
        <v>2347773850</v>
      </c>
      <c r="O24" s="24">
        <v>2347773850</v>
      </c>
      <c r="P24" s="20">
        <v>245648289.79477376</v>
      </c>
      <c r="Q24" s="69" t="s">
        <v>101</v>
      </c>
    </row>
    <row r="25" spans="1:17" ht="87" customHeight="1">
      <c r="A25" s="67">
        <v>1506</v>
      </c>
      <c r="B25" s="25" t="s">
        <v>18</v>
      </c>
      <c r="C25" s="25" t="s">
        <v>19</v>
      </c>
      <c r="D25" s="25" t="s">
        <v>20</v>
      </c>
      <c r="E25" s="26" t="s">
        <v>21</v>
      </c>
      <c r="F25" s="26" t="s">
        <v>35</v>
      </c>
      <c r="G25" s="26" t="s">
        <v>36</v>
      </c>
      <c r="H25" s="27" t="s">
        <v>24</v>
      </c>
      <c r="I25" s="49" t="s">
        <v>37</v>
      </c>
      <c r="J25" s="26" t="s">
        <v>38</v>
      </c>
      <c r="K25" s="44" t="s">
        <v>102</v>
      </c>
      <c r="L25" s="52" t="s">
        <v>103</v>
      </c>
      <c r="M25" s="47">
        <v>1</v>
      </c>
      <c r="N25" s="24">
        <v>1411261760</v>
      </c>
      <c r="O25" s="24">
        <v>1411261760</v>
      </c>
      <c r="P25" s="20">
        <v>237944018.99776375</v>
      </c>
      <c r="Q25" s="69" t="s">
        <v>104</v>
      </c>
    </row>
    <row r="26" spans="1:17" ht="118.5" customHeight="1">
      <c r="A26" s="68">
        <v>1507</v>
      </c>
      <c r="B26" s="25" t="s">
        <v>18</v>
      </c>
      <c r="C26" s="25" t="s">
        <v>19</v>
      </c>
      <c r="D26" s="25" t="s">
        <v>20</v>
      </c>
      <c r="E26" s="26" t="s">
        <v>21</v>
      </c>
      <c r="F26" s="26" t="s">
        <v>35</v>
      </c>
      <c r="G26" s="26" t="s">
        <v>36</v>
      </c>
      <c r="H26" s="27" t="s">
        <v>24</v>
      </c>
      <c r="I26" s="49" t="s">
        <v>37</v>
      </c>
      <c r="J26" s="26" t="s">
        <v>38</v>
      </c>
      <c r="K26" s="44" t="s">
        <v>105</v>
      </c>
      <c r="L26" s="52" t="s">
        <v>103</v>
      </c>
      <c r="M26" s="47">
        <v>1</v>
      </c>
      <c r="N26" s="24">
        <v>2076019113</v>
      </c>
      <c r="O26" s="24">
        <v>2076019113</v>
      </c>
      <c r="P26" s="20">
        <v>534838020.65998757</v>
      </c>
      <c r="Q26" s="69" t="s">
        <v>106</v>
      </c>
    </row>
    <row r="27" spans="1:17" ht="150.75" hidden="1" customHeight="1">
      <c r="A27" s="68">
        <v>1508</v>
      </c>
      <c r="B27" s="25" t="s">
        <v>18</v>
      </c>
      <c r="C27" s="25" t="s">
        <v>19</v>
      </c>
      <c r="D27" s="25" t="s">
        <v>20</v>
      </c>
      <c r="E27" s="26" t="s">
        <v>21</v>
      </c>
      <c r="F27" s="26" t="s">
        <v>35</v>
      </c>
      <c r="G27" s="26" t="s">
        <v>36</v>
      </c>
      <c r="H27" s="27" t="s">
        <v>24</v>
      </c>
      <c r="I27" s="49" t="s">
        <v>37</v>
      </c>
      <c r="J27" s="26" t="s">
        <v>38</v>
      </c>
      <c r="K27" s="41" t="s">
        <v>107</v>
      </c>
      <c r="L27" s="29">
        <v>1</v>
      </c>
      <c r="M27" s="46">
        <v>1</v>
      </c>
      <c r="N27" s="40">
        <v>13590000000</v>
      </c>
      <c r="O27" s="40">
        <v>19201583000</v>
      </c>
      <c r="P27" s="20">
        <v>19201583000</v>
      </c>
      <c r="Q27" s="69" t="s">
        <v>108</v>
      </c>
    </row>
    <row r="28" spans="1:17" ht="16.5" hidden="1">
      <c r="A28" s="12"/>
      <c r="B28" s="12"/>
      <c r="C28" s="12"/>
      <c r="D28" s="12"/>
      <c r="E28" s="12"/>
      <c r="F28" s="12"/>
      <c r="G28" s="12"/>
      <c r="H28" s="12"/>
      <c r="I28" s="12"/>
      <c r="J28" s="12"/>
      <c r="K28" s="12"/>
      <c r="L28" s="12"/>
      <c r="M28" s="65" t="s">
        <v>109</v>
      </c>
      <c r="N28" s="66">
        <f>+SUM(N4:N27)</f>
        <v>66286719976</v>
      </c>
      <c r="O28" s="66">
        <f t="shared" ref="O28:P28" si="0">+SUM(O4:O27)</f>
        <v>71898302976</v>
      </c>
      <c r="P28" s="66">
        <f t="shared" si="0"/>
        <v>38109126946.834</v>
      </c>
      <c r="Q28" s="12"/>
    </row>
    <row r="29" spans="1:17" ht="16.5">
      <c r="A29" s="12"/>
      <c r="B29" s="12"/>
      <c r="C29" s="12"/>
      <c r="D29" s="12"/>
      <c r="E29" s="12"/>
      <c r="F29" s="12"/>
      <c r="G29" s="12"/>
      <c r="H29" s="12"/>
      <c r="I29" s="12"/>
      <c r="J29" s="12"/>
      <c r="K29" s="12"/>
      <c r="L29" s="12"/>
      <c r="M29" s="12"/>
      <c r="N29" s="12"/>
      <c r="O29" s="12"/>
      <c r="P29" s="12"/>
      <c r="Q29" s="12"/>
    </row>
  </sheetData>
  <protectedRanges>
    <protectedRange sqref="M3" name="Rango1_1_1_1_2"/>
  </protectedRanges>
  <autoFilter xmlns:x14="http://schemas.microsoft.com/office/spreadsheetml/2009/9/main" ref="A3:Q28" xr:uid="{00000000-0009-0000-0000-000000000000}">
    <filterColumn colId="10">
      <filters>
        <mc:AlternateContent xmlns:mc="http://schemas.openxmlformats.org/markup-compatibility/2006">
          <mc:Choice Requires="x14">
            <x14:filter val="Atender al 100% de personas cuidadoras de personas con discapacidad víctimas del conflicto armado en los servicios de la Subdirección para la Discapacidad, bajo un enfoque diferencial de género y étnico, para contribuir al reconocimiento socioeconómico y redistribución de roles, que cumplan los criterios de ingreso conforme a la normatividad vigente."/>
            <x14:filter val="Atender el 100% de personas mayores víctimas con ocasión del conflicto armado, participantes del Servicio Comunidad de Cuidado para Personas Mayores. "/>
            <x14:filter val="Atender el 100% de personas mayores víctimas con ocasión del conflicto armado, participantes del Servicio Cuidado Transitorio (día - noche). "/>
          </mc:Choice>
          <mc:Fallback>
            <filter val="Atender el 100% de personas mayores víctimas con ocasión del conflicto armado, participantes del Servicio Comunidad de Cuidado para Personas Mayores. "/>
            <filter val="Atender el 100% de personas mayores víctimas con ocasión del conflicto armado, participantes del Servicio Cuidado Transitorio (día - noche). "/>
          </mc:Fallback>
        </mc:AlternateContent>
      </filters>
    </filterColumn>
  </autoFilter>
  <mergeCells count="1">
    <mergeCell ref="A1:Q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07"/>
  <sheetViews>
    <sheetView topLeftCell="L199" zoomScale="80" zoomScaleNormal="80" workbookViewId="0">
      <selection activeCell="W207" sqref="W207"/>
    </sheetView>
  </sheetViews>
  <sheetFormatPr defaultColWidth="11.42578125" defaultRowHeight="16.5"/>
  <cols>
    <col min="1" max="1" width="11.42578125" style="12"/>
    <col min="2" max="2" width="18" style="12" customWidth="1"/>
    <col min="3" max="9" width="11.42578125" style="12"/>
    <col min="10" max="10" width="15.5703125" style="12" customWidth="1"/>
    <col min="11" max="17" width="11.42578125" style="12"/>
    <col min="18" max="18" width="12.5703125" style="12" customWidth="1"/>
    <col min="19" max="16384" width="11.42578125" style="12"/>
  </cols>
  <sheetData>
    <row r="1" spans="1:23" ht="15" customHeight="1" thickBot="1">
      <c r="A1" s="77" t="s">
        <v>110</v>
      </c>
      <c r="B1" s="77"/>
      <c r="C1" s="77"/>
      <c r="D1" s="77"/>
      <c r="E1" s="77"/>
      <c r="F1" s="77"/>
      <c r="G1" s="77"/>
      <c r="H1" s="11"/>
      <c r="I1" s="77" t="s">
        <v>110</v>
      </c>
      <c r="J1" s="77"/>
      <c r="K1" s="77"/>
      <c r="L1" s="77"/>
      <c r="M1" s="77"/>
      <c r="N1" s="77"/>
      <c r="O1" s="77"/>
      <c r="Q1" s="77" t="s">
        <v>110</v>
      </c>
      <c r="R1" s="77"/>
      <c r="S1" s="77"/>
      <c r="T1" s="77"/>
      <c r="U1" s="77"/>
      <c r="V1" s="77"/>
      <c r="W1" s="77"/>
    </row>
    <row r="2" spans="1:23" ht="51" thickTop="1" thickBot="1">
      <c r="A2" s="39" t="s">
        <v>111</v>
      </c>
      <c r="B2" s="10" t="s">
        <v>112</v>
      </c>
      <c r="C2" s="3" t="s">
        <v>113</v>
      </c>
      <c r="D2" s="3" t="s">
        <v>114</v>
      </c>
      <c r="E2" s="3" t="s">
        <v>115</v>
      </c>
      <c r="F2" s="10" t="s">
        <v>116</v>
      </c>
      <c r="G2" s="3" t="s">
        <v>117</v>
      </c>
      <c r="H2" s="11"/>
      <c r="I2" s="39" t="s">
        <v>111</v>
      </c>
      <c r="J2" s="10" t="s">
        <v>112</v>
      </c>
      <c r="K2" s="3" t="s">
        <v>113</v>
      </c>
      <c r="L2" s="3" t="s">
        <v>114</v>
      </c>
      <c r="M2" s="3" t="s">
        <v>115</v>
      </c>
      <c r="N2" s="10" t="s">
        <v>116</v>
      </c>
      <c r="O2" s="3" t="s">
        <v>117</v>
      </c>
      <c r="Q2" s="39" t="s">
        <v>111</v>
      </c>
      <c r="R2" s="10" t="s">
        <v>112</v>
      </c>
      <c r="S2" s="3" t="s">
        <v>113</v>
      </c>
      <c r="T2" s="3" t="s">
        <v>114</v>
      </c>
      <c r="U2" s="3" t="s">
        <v>115</v>
      </c>
      <c r="V2" s="10" t="s">
        <v>116</v>
      </c>
      <c r="W2" s="3" t="s">
        <v>117</v>
      </c>
    </row>
    <row r="3" spans="1:23" ht="17.25" thickTop="1">
      <c r="A3" s="53">
        <v>1485</v>
      </c>
      <c r="B3" s="2" t="s">
        <v>118</v>
      </c>
      <c r="C3" s="7">
        <v>75</v>
      </c>
      <c r="D3" s="7">
        <v>105</v>
      </c>
      <c r="E3" s="7"/>
      <c r="F3" s="7"/>
      <c r="G3" s="8">
        <f>SUM(C3:F3)</f>
        <v>180</v>
      </c>
      <c r="H3" s="11"/>
      <c r="I3" s="53">
        <v>1486</v>
      </c>
      <c r="J3" s="2" t="s">
        <v>118</v>
      </c>
      <c r="K3" s="7">
        <v>12</v>
      </c>
      <c r="L3" s="7">
        <v>32</v>
      </c>
      <c r="M3" s="7"/>
      <c r="N3" s="7"/>
      <c r="O3" s="8">
        <f>SUM(K3:N3)</f>
        <v>44</v>
      </c>
      <c r="Q3" s="53">
        <v>1487</v>
      </c>
      <c r="R3" s="2" t="s">
        <v>118</v>
      </c>
      <c r="S3" s="7">
        <v>4</v>
      </c>
      <c r="T3" s="7">
        <v>13</v>
      </c>
      <c r="U3" s="7"/>
      <c r="V3" s="7"/>
      <c r="W3" s="8">
        <f>SUM(S3:V3)</f>
        <v>17</v>
      </c>
    </row>
    <row r="4" spans="1:23">
      <c r="A4" s="53">
        <v>1485</v>
      </c>
      <c r="B4" s="33" t="s">
        <v>119</v>
      </c>
      <c r="C4" s="7">
        <v>34</v>
      </c>
      <c r="D4" s="7">
        <v>28</v>
      </c>
      <c r="E4" s="7"/>
      <c r="F4" s="7"/>
      <c r="G4" s="8">
        <f t="shared" ref="G4:G24" si="0">SUM(C4:F4)</f>
        <v>62</v>
      </c>
      <c r="H4" s="11"/>
      <c r="I4" s="53">
        <v>1486</v>
      </c>
      <c r="J4" s="33" t="s">
        <v>119</v>
      </c>
      <c r="K4" s="34">
        <v>5</v>
      </c>
      <c r="L4" s="34">
        <v>4</v>
      </c>
      <c r="M4" s="7"/>
      <c r="N4" s="7"/>
      <c r="O4" s="8">
        <f t="shared" ref="O4:O24" si="1">SUM(K4:N4)</f>
        <v>9</v>
      </c>
      <c r="Q4" s="53">
        <v>1487</v>
      </c>
      <c r="R4" s="33" t="s">
        <v>119</v>
      </c>
      <c r="S4" s="34"/>
      <c r="T4" s="34">
        <v>1</v>
      </c>
      <c r="U4" s="7"/>
      <c r="V4" s="7"/>
      <c r="W4" s="8">
        <f t="shared" ref="W4:W24" si="2">SUM(S4:V4)</f>
        <v>1</v>
      </c>
    </row>
    <row r="5" spans="1:23">
      <c r="A5" s="53">
        <v>1485</v>
      </c>
      <c r="B5" s="33" t="s">
        <v>120</v>
      </c>
      <c r="C5" s="7">
        <v>131</v>
      </c>
      <c r="D5" s="7">
        <v>121</v>
      </c>
      <c r="E5" s="7"/>
      <c r="F5" s="7"/>
      <c r="G5" s="8">
        <f t="shared" si="0"/>
        <v>252</v>
      </c>
      <c r="H5" s="11"/>
      <c r="I5" s="53">
        <v>1486</v>
      </c>
      <c r="J5" s="33" t="s">
        <v>120</v>
      </c>
      <c r="K5" s="34">
        <v>18</v>
      </c>
      <c r="L5" s="34">
        <v>20</v>
      </c>
      <c r="M5" s="7"/>
      <c r="N5" s="7"/>
      <c r="O5" s="8">
        <f t="shared" si="1"/>
        <v>38</v>
      </c>
      <c r="Q5" s="53">
        <v>1487</v>
      </c>
      <c r="R5" s="33" t="s">
        <v>120</v>
      </c>
      <c r="S5" s="34">
        <v>4</v>
      </c>
      <c r="T5" s="34">
        <v>4</v>
      </c>
      <c r="U5" s="7"/>
      <c r="V5" s="7"/>
      <c r="W5" s="8">
        <f t="shared" si="2"/>
        <v>8</v>
      </c>
    </row>
    <row r="6" spans="1:23">
      <c r="A6" s="53">
        <v>1485</v>
      </c>
      <c r="B6" s="33" t="s">
        <v>121</v>
      </c>
      <c r="C6" s="7">
        <v>435</v>
      </c>
      <c r="D6" s="7">
        <v>713</v>
      </c>
      <c r="E6" s="7"/>
      <c r="F6" s="7"/>
      <c r="G6" s="8">
        <f t="shared" si="0"/>
        <v>1148</v>
      </c>
      <c r="H6" s="11"/>
      <c r="I6" s="53">
        <v>1486</v>
      </c>
      <c r="J6" s="33" t="s">
        <v>121</v>
      </c>
      <c r="K6" s="34">
        <v>6</v>
      </c>
      <c r="L6" s="34">
        <v>17</v>
      </c>
      <c r="M6" s="7"/>
      <c r="N6" s="7"/>
      <c r="O6" s="8">
        <f t="shared" si="1"/>
        <v>23</v>
      </c>
      <c r="Q6" s="53">
        <v>1487</v>
      </c>
      <c r="R6" s="33" t="s">
        <v>121</v>
      </c>
      <c r="S6" s="34">
        <v>8</v>
      </c>
      <c r="T6" s="34">
        <v>23</v>
      </c>
      <c r="U6" s="7"/>
      <c r="V6" s="7"/>
      <c r="W6" s="8">
        <f t="shared" si="2"/>
        <v>31</v>
      </c>
    </row>
    <row r="7" spans="1:23">
      <c r="A7" s="53">
        <v>1485</v>
      </c>
      <c r="B7" s="33" t="s">
        <v>122</v>
      </c>
      <c r="C7" s="7">
        <v>591</v>
      </c>
      <c r="D7" s="7">
        <v>909</v>
      </c>
      <c r="E7" s="7"/>
      <c r="F7" s="7"/>
      <c r="G7" s="8">
        <f t="shared" si="0"/>
        <v>1500</v>
      </c>
      <c r="H7" s="11"/>
      <c r="I7" s="53">
        <v>1486</v>
      </c>
      <c r="J7" s="33" t="s">
        <v>122</v>
      </c>
      <c r="K7" s="34">
        <v>13</v>
      </c>
      <c r="L7" s="34">
        <v>96</v>
      </c>
      <c r="M7" s="7"/>
      <c r="N7" s="7"/>
      <c r="O7" s="8">
        <f t="shared" si="1"/>
        <v>109</v>
      </c>
      <c r="Q7" s="53">
        <v>1487</v>
      </c>
      <c r="R7" s="33" t="s">
        <v>122</v>
      </c>
      <c r="S7" s="34">
        <v>10</v>
      </c>
      <c r="T7" s="34">
        <v>35</v>
      </c>
      <c r="U7" s="7"/>
      <c r="V7" s="7"/>
      <c r="W7" s="8">
        <f t="shared" si="2"/>
        <v>45</v>
      </c>
    </row>
    <row r="8" spans="1:23">
      <c r="A8" s="53">
        <v>1485</v>
      </c>
      <c r="B8" s="33" t="s">
        <v>123</v>
      </c>
      <c r="C8" s="7">
        <v>153</v>
      </c>
      <c r="D8" s="7">
        <v>239</v>
      </c>
      <c r="E8" s="7"/>
      <c r="F8" s="7"/>
      <c r="G8" s="8">
        <f t="shared" si="0"/>
        <v>392</v>
      </c>
      <c r="H8" s="11"/>
      <c r="I8" s="53">
        <v>1486</v>
      </c>
      <c r="J8" s="33" t="s">
        <v>123</v>
      </c>
      <c r="K8" s="34">
        <v>2</v>
      </c>
      <c r="L8" s="34">
        <v>16</v>
      </c>
      <c r="M8" s="7"/>
      <c r="N8" s="7"/>
      <c r="O8" s="8">
        <f t="shared" si="1"/>
        <v>18</v>
      </c>
      <c r="Q8" s="53">
        <v>1487</v>
      </c>
      <c r="R8" s="33" t="s">
        <v>123</v>
      </c>
      <c r="S8" s="34">
        <v>2</v>
      </c>
      <c r="T8" s="34">
        <v>9</v>
      </c>
      <c r="U8" s="7"/>
      <c r="V8" s="7"/>
      <c r="W8" s="8">
        <f t="shared" si="2"/>
        <v>11</v>
      </c>
    </row>
    <row r="9" spans="1:23">
      <c r="A9" s="53">
        <v>1485</v>
      </c>
      <c r="B9" s="33" t="s">
        <v>124</v>
      </c>
      <c r="C9" s="7">
        <v>388</v>
      </c>
      <c r="D9" s="7">
        <v>578</v>
      </c>
      <c r="E9" s="7"/>
      <c r="F9" s="7"/>
      <c r="G9" s="8">
        <f t="shared" si="0"/>
        <v>966</v>
      </c>
      <c r="H9" s="11"/>
      <c r="I9" s="53">
        <v>1486</v>
      </c>
      <c r="J9" s="33" t="s">
        <v>124</v>
      </c>
      <c r="K9" s="34">
        <v>9</v>
      </c>
      <c r="L9" s="34">
        <v>73</v>
      </c>
      <c r="M9" s="7"/>
      <c r="N9" s="7"/>
      <c r="O9" s="8">
        <f t="shared" si="1"/>
        <v>82</v>
      </c>
      <c r="Q9" s="53">
        <v>1487</v>
      </c>
      <c r="R9" s="33" t="s">
        <v>124</v>
      </c>
      <c r="S9" s="34">
        <v>8</v>
      </c>
      <c r="T9" s="34">
        <v>37</v>
      </c>
      <c r="U9" s="7"/>
      <c r="V9" s="7"/>
      <c r="W9" s="8">
        <f t="shared" si="2"/>
        <v>45</v>
      </c>
    </row>
    <row r="10" spans="1:23">
      <c r="A10" s="53">
        <v>1485</v>
      </c>
      <c r="B10" s="33" t="s">
        <v>125</v>
      </c>
      <c r="C10" s="7">
        <v>347</v>
      </c>
      <c r="D10" s="7">
        <v>530</v>
      </c>
      <c r="E10" s="7"/>
      <c r="F10" s="7"/>
      <c r="G10" s="8">
        <f t="shared" si="0"/>
        <v>877</v>
      </c>
      <c r="H10" s="11"/>
      <c r="I10" s="53">
        <v>1486</v>
      </c>
      <c r="J10" s="33" t="s">
        <v>125</v>
      </c>
      <c r="K10" s="34">
        <v>20</v>
      </c>
      <c r="L10" s="34">
        <v>70</v>
      </c>
      <c r="M10" s="7">
        <v>1</v>
      </c>
      <c r="N10" s="7"/>
      <c r="O10" s="8">
        <f t="shared" si="1"/>
        <v>91</v>
      </c>
      <c r="Q10" s="53">
        <v>1487</v>
      </c>
      <c r="R10" s="33" t="s">
        <v>125</v>
      </c>
      <c r="S10" s="34">
        <v>4</v>
      </c>
      <c r="T10" s="34">
        <v>13</v>
      </c>
      <c r="U10" s="7"/>
      <c r="V10" s="7"/>
      <c r="W10" s="8">
        <f t="shared" si="2"/>
        <v>17</v>
      </c>
    </row>
    <row r="11" spans="1:23">
      <c r="A11" s="53">
        <v>1485</v>
      </c>
      <c r="B11" s="33" t="s">
        <v>126</v>
      </c>
      <c r="C11" s="7">
        <v>63</v>
      </c>
      <c r="D11" s="7">
        <v>97</v>
      </c>
      <c r="E11" s="7"/>
      <c r="F11" s="7"/>
      <c r="G11" s="8">
        <f t="shared" si="0"/>
        <v>160</v>
      </c>
      <c r="H11" s="11"/>
      <c r="I11" s="53">
        <v>1486</v>
      </c>
      <c r="J11" s="33" t="s">
        <v>126</v>
      </c>
      <c r="K11" s="34">
        <v>7</v>
      </c>
      <c r="L11" s="34">
        <v>25</v>
      </c>
      <c r="M11" s="7"/>
      <c r="N11" s="7"/>
      <c r="O11" s="8">
        <f t="shared" si="1"/>
        <v>32</v>
      </c>
      <c r="Q11" s="53">
        <v>1487</v>
      </c>
      <c r="R11" s="33" t="s">
        <v>126</v>
      </c>
      <c r="S11" s="34">
        <v>6</v>
      </c>
      <c r="T11" s="34">
        <v>9</v>
      </c>
      <c r="U11" s="7"/>
      <c r="V11" s="7"/>
      <c r="W11" s="8">
        <f t="shared" si="2"/>
        <v>15</v>
      </c>
    </row>
    <row r="12" spans="1:23">
      <c r="A12" s="53">
        <v>1485</v>
      </c>
      <c r="B12" s="33" t="s">
        <v>127</v>
      </c>
      <c r="C12" s="7">
        <v>94</v>
      </c>
      <c r="D12" s="7">
        <v>129</v>
      </c>
      <c r="E12" s="7"/>
      <c r="F12" s="7"/>
      <c r="G12" s="8">
        <f t="shared" si="0"/>
        <v>223</v>
      </c>
      <c r="H12" s="11"/>
      <c r="I12" s="53">
        <v>1486</v>
      </c>
      <c r="J12" s="33" t="s">
        <v>127</v>
      </c>
      <c r="K12" s="34">
        <v>1</v>
      </c>
      <c r="L12" s="34">
        <v>8</v>
      </c>
      <c r="M12" s="7"/>
      <c r="N12" s="7"/>
      <c r="O12" s="8">
        <f t="shared" si="1"/>
        <v>9</v>
      </c>
      <c r="Q12" s="53">
        <v>1487</v>
      </c>
      <c r="R12" s="33" t="s">
        <v>127</v>
      </c>
      <c r="S12" s="34">
        <v>8</v>
      </c>
      <c r="T12" s="34">
        <v>12</v>
      </c>
      <c r="U12" s="7"/>
      <c r="V12" s="7"/>
      <c r="W12" s="8">
        <f t="shared" si="2"/>
        <v>20</v>
      </c>
    </row>
    <row r="13" spans="1:23">
      <c r="A13" s="53">
        <v>1485</v>
      </c>
      <c r="B13" s="33" t="s">
        <v>128</v>
      </c>
      <c r="C13" s="7">
        <v>204</v>
      </c>
      <c r="D13" s="7">
        <v>285</v>
      </c>
      <c r="E13" s="7"/>
      <c r="F13" s="7"/>
      <c r="G13" s="8">
        <f t="shared" si="0"/>
        <v>489</v>
      </c>
      <c r="H13" s="11"/>
      <c r="I13" s="53">
        <v>1486</v>
      </c>
      <c r="J13" s="33" t="s">
        <v>128</v>
      </c>
      <c r="K13" s="34"/>
      <c r="L13" s="34">
        <v>11</v>
      </c>
      <c r="M13" s="7"/>
      <c r="N13" s="7"/>
      <c r="O13" s="8">
        <f t="shared" si="1"/>
        <v>11</v>
      </c>
      <c r="Q13" s="53">
        <v>1487</v>
      </c>
      <c r="R13" s="33" t="s">
        <v>128</v>
      </c>
      <c r="S13" s="34">
        <v>9</v>
      </c>
      <c r="T13" s="34">
        <v>15</v>
      </c>
      <c r="U13" s="7"/>
      <c r="V13" s="7"/>
      <c r="W13" s="8">
        <f t="shared" si="2"/>
        <v>24</v>
      </c>
    </row>
    <row r="14" spans="1:23">
      <c r="A14" s="53">
        <v>1485</v>
      </c>
      <c r="B14" s="33" t="s">
        <v>129</v>
      </c>
      <c r="C14" s="7">
        <v>10</v>
      </c>
      <c r="D14" s="7">
        <v>24</v>
      </c>
      <c r="E14" s="7"/>
      <c r="F14" s="7"/>
      <c r="G14" s="8">
        <f t="shared" si="0"/>
        <v>34</v>
      </c>
      <c r="H14" s="11"/>
      <c r="I14" s="53">
        <v>1486</v>
      </c>
      <c r="J14" s="33" t="s">
        <v>129</v>
      </c>
      <c r="K14" s="34">
        <v>6</v>
      </c>
      <c r="L14" s="34">
        <v>10</v>
      </c>
      <c r="M14" s="7"/>
      <c r="N14" s="7"/>
      <c r="O14" s="8">
        <f t="shared" si="1"/>
        <v>16</v>
      </c>
      <c r="Q14" s="53">
        <v>1487</v>
      </c>
      <c r="R14" s="33" t="s">
        <v>129</v>
      </c>
      <c r="S14" s="34">
        <v>2</v>
      </c>
      <c r="T14" s="34">
        <v>8</v>
      </c>
      <c r="U14" s="7"/>
      <c r="V14" s="7"/>
      <c r="W14" s="8">
        <f t="shared" si="2"/>
        <v>10</v>
      </c>
    </row>
    <row r="15" spans="1:23">
      <c r="A15" s="53">
        <v>1485</v>
      </c>
      <c r="B15" s="33" t="s">
        <v>130</v>
      </c>
      <c r="C15" s="7">
        <v>5</v>
      </c>
      <c r="D15" s="7">
        <v>6</v>
      </c>
      <c r="E15" s="7"/>
      <c r="F15" s="7"/>
      <c r="G15" s="8">
        <f t="shared" si="0"/>
        <v>11</v>
      </c>
      <c r="H15" s="11"/>
      <c r="I15" s="53">
        <v>1486</v>
      </c>
      <c r="J15" s="33" t="s">
        <v>130</v>
      </c>
      <c r="K15" s="34"/>
      <c r="L15" s="34"/>
      <c r="M15" s="7"/>
      <c r="N15" s="7"/>
      <c r="O15" s="8">
        <f t="shared" si="1"/>
        <v>0</v>
      </c>
      <c r="Q15" s="53">
        <v>1487</v>
      </c>
      <c r="R15" s="33" t="s">
        <v>130</v>
      </c>
      <c r="S15" s="34">
        <v>2</v>
      </c>
      <c r="T15" s="34">
        <v>1</v>
      </c>
      <c r="U15" s="7"/>
      <c r="V15" s="7"/>
      <c r="W15" s="8">
        <f t="shared" si="2"/>
        <v>3</v>
      </c>
    </row>
    <row r="16" spans="1:23">
      <c r="A16" s="53">
        <v>1485</v>
      </c>
      <c r="B16" s="33" t="s">
        <v>131</v>
      </c>
      <c r="C16" s="7">
        <v>29</v>
      </c>
      <c r="D16" s="7">
        <v>30</v>
      </c>
      <c r="E16" s="7"/>
      <c r="F16" s="7"/>
      <c r="G16" s="8">
        <f t="shared" si="0"/>
        <v>59</v>
      </c>
      <c r="H16" s="11"/>
      <c r="I16" s="53">
        <v>1486</v>
      </c>
      <c r="J16" s="33" t="s">
        <v>131</v>
      </c>
      <c r="K16" s="34">
        <v>11</v>
      </c>
      <c r="L16" s="34">
        <v>13</v>
      </c>
      <c r="M16" s="7"/>
      <c r="N16" s="7"/>
      <c r="O16" s="8">
        <f t="shared" si="1"/>
        <v>24</v>
      </c>
      <c r="Q16" s="53">
        <v>1487</v>
      </c>
      <c r="R16" s="33" t="s">
        <v>131</v>
      </c>
      <c r="S16" s="34">
        <v>4</v>
      </c>
      <c r="T16" s="34">
        <v>18</v>
      </c>
      <c r="U16" s="7"/>
      <c r="V16" s="7"/>
      <c r="W16" s="8">
        <f t="shared" si="2"/>
        <v>22</v>
      </c>
    </row>
    <row r="17" spans="1:23">
      <c r="A17" s="53">
        <v>1485</v>
      </c>
      <c r="B17" s="33" t="s">
        <v>132</v>
      </c>
      <c r="C17" s="7">
        <v>31</v>
      </c>
      <c r="D17" s="7">
        <v>53</v>
      </c>
      <c r="E17" s="7"/>
      <c r="F17" s="7"/>
      <c r="G17" s="8">
        <f t="shared" si="0"/>
        <v>84</v>
      </c>
      <c r="H17" s="11"/>
      <c r="I17" s="53">
        <v>1486</v>
      </c>
      <c r="J17" s="33" t="s">
        <v>132</v>
      </c>
      <c r="K17" s="34"/>
      <c r="L17" s="34"/>
      <c r="M17" s="7"/>
      <c r="N17" s="7"/>
      <c r="O17" s="8">
        <f t="shared" si="1"/>
        <v>0</v>
      </c>
      <c r="Q17" s="53">
        <v>1487</v>
      </c>
      <c r="R17" s="33" t="s">
        <v>132</v>
      </c>
      <c r="S17" s="34">
        <v>1</v>
      </c>
      <c r="T17" s="34">
        <v>1</v>
      </c>
      <c r="U17" s="7"/>
      <c r="V17" s="7"/>
      <c r="W17" s="8">
        <f t="shared" si="2"/>
        <v>2</v>
      </c>
    </row>
    <row r="18" spans="1:23">
      <c r="A18" s="53">
        <v>1485</v>
      </c>
      <c r="B18" s="33" t="s">
        <v>133</v>
      </c>
      <c r="C18" s="7">
        <v>68</v>
      </c>
      <c r="D18" s="7">
        <v>119</v>
      </c>
      <c r="E18" s="7"/>
      <c r="F18" s="7"/>
      <c r="G18" s="8">
        <f t="shared" si="0"/>
        <v>187</v>
      </c>
      <c r="H18" s="11"/>
      <c r="I18" s="53">
        <v>1486</v>
      </c>
      <c r="J18" s="33" t="s">
        <v>133</v>
      </c>
      <c r="K18" s="34">
        <v>8</v>
      </c>
      <c r="L18" s="34">
        <v>20</v>
      </c>
      <c r="M18" s="7"/>
      <c r="N18" s="7"/>
      <c r="O18" s="8">
        <f t="shared" si="1"/>
        <v>28</v>
      </c>
      <c r="Q18" s="53">
        <v>1487</v>
      </c>
      <c r="R18" s="33" t="s">
        <v>133</v>
      </c>
      <c r="S18" s="34">
        <v>2</v>
      </c>
      <c r="T18" s="34">
        <v>2</v>
      </c>
      <c r="U18" s="7"/>
      <c r="V18" s="7"/>
      <c r="W18" s="8">
        <f t="shared" si="2"/>
        <v>4</v>
      </c>
    </row>
    <row r="19" spans="1:23">
      <c r="A19" s="53">
        <v>1485</v>
      </c>
      <c r="B19" s="33" t="s">
        <v>134</v>
      </c>
      <c r="C19" s="7">
        <v>27</v>
      </c>
      <c r="D19" s="7">
        <v>18</v>
      </c>
      <c r="E19" s="7"/>
      <c r="F19" s="7"/>
      <c r="G19" s="8">
        <f t="shared" si="0"/>
        <v>45</v>
      </c>
      <c r="H19" s="11"/>
      <c r="I19" s="53">
        <v>1486</v>
      </c>
      <c r="J19" s="33" t="s">
        <v>134</v>
      </c>
      <c r="K19" s="34"/>
      <c r="L19" s="34"/>
      <c r="M19" s="7"/>
      <c r="N19" s="7"/>
      <c r="O19" s="8">
        <f t="shared" si="1"/>
        <v>0</v>
      </c>
      <c r="Q19" s="53">
        <v>1487</v>
      </c>
      <c r="R19" s="33" t="s">
        <v>134</v>
      </c>
      <c r="S19" s="34">
        <v>28</v>
      </c>
      <c r="T19" s="34">
        <v>33</v>
      </c>
      <c r="U19" s="7"/>
      <c r="V19" s="7"/>
      <c r="W19" s="8">
        <f t="shared" si="2"/>
        <v>61</v>
      </c>
    </row>
    <row r="20" spans="1:23">
      <c r="A20" s="53">
        <v>1485</v>
      </c>
      <c r="B20" s="33" t="s">
        <v>135</v>
      </c>
      <c r="C20" s="7">
        <v>262</v>
      </c>
      <c r="D20" s="7">
        <v>415</v>
      </c>
      <c r="E20" s="7"/>
      <c r="F20" s="7"/>
      <c r="G20" s="8">
        <f t="shared" si="0"/>
        <v>677</v>
      </c>
      <c r="H20" s="11"/>
      <c r="I20" s="53">
        <v>1486</v>
      </c>
      <c r="J20" s="33" t="s">
        <v>135</v>
      </c>
      <c r="K20" s="34">
        <v>16</v>
      </c>
      <c r="L20" s="34">
        <v>26</v>
      </c>
      <c r="M20" s="7"/>
      <c r="N20" s="7"/>
      <c r="O20" s="8">
        <f t="shared" si="1"/>
        <v>42</v>
      </c>
      <c r="Q20" s="53">
        <v>1487</v>
      </c>
      <c r="R20" s="33" t="s">
        <v>135</v>
      </c>
      <c r="S20" s="34">
        <v>10</v>
      </c>
      <c r="T20" s="34">
        <v>15</v>
      </c>
      <c r="U20" s="7"/>
      <c r="V20" s="7"/>
      <c r="W20" s="8">
        <f t="shared" si="2"/>
        <v>25</v>
      </c>
    </row>
    <row r="21" spans="1:23">
      <c r="A21" s="53">
        <v>1485</v>
      </c>
      <c r="B21" s="33" t="s">
        <v>136</v>
      </c>
      <c r="C21" s="7">
        <v>753</v>
      </c>
      <c r="D21" s="7">
        <v>1120</v>
      </c>
      <c r="E21" s="7"/>
      <c r="F21" s="7"/>
      <c r="G21" s="8">
        <f t="shared" si="0"/>
        <v>1873</v>
      </c>
      <c r="H21" s="11"/>
      <c r="I21" s="53">
        <v>1486</v>
      </c>
      <c r="J21" s="33" t="s">
        <v>136</v>
      </c>
      <c r="K21" s="34">
        <v>9</v>
      </c>
      <c r="L21" s="34">
        <v>64</v>
      </c>
      <c r="M21" s="7"/>
      <c r="N21" s="7"/>
      <c r="O21" s="8">
        <f t="shared" si="1"/>
        <v>73</v>
      </c>
      <c r="Q21" s="53">
        <v>1487</v>
      </c>
      <c r="R21" s="33" t="s">
        <v>136</v>
      </c>
      <c r="S21" s="34">
        <v>28</v>
      </c>
      <c r="T21" s="34">
        <v>38</v>
      </c>
      <c r="U21" s="7"/>
      <c r="V21" s="7"/>
      <c r="W21" s="8">
        <f t="shared" si="2"/>
        <v>66</v>
      </c>
    </row>
    <row r="22" spans="1:23">
      <c r="A22" s="53">
        <v>1485</v>
      </c>
      <c r="B22" s="33" t="s">
        <v>137</v>
      </c>
      <c r="C22" s="7">
        <v>66</v>
      </c>
      <c r="D22" s="7">
        <v>80</v>
      </c>
      <c r="E22" s="7"/>
      <c r="F22" s="7"/>
      <c r="G22" s="8">
        <f t="shared" si="0"/>
        <v>146</v>
      </c>
      <c r="H22" s="11"/>
      <c r="I22" s="53">
        <v>1486</v>
      </c>
      <c r="J22" s="33" t="s">
        <v>137</v>
      </c>
      <c r="K22" s="34"/>
      <c r="L22" s="34">
        <v>1</v>
      </c>
      <c r="M22" s="7"/>
      <c r="N22" s="7"/>
      <c r="O22" s="8">
        <f t="shared" si="1"/>
        <v>1</v>
      </c>
      <c r="Q22" s="53">
        <v>1487</v>
      </c>
      <c r="R22" s="33" t="s">
        <v>137</v>
      </c>
      <c r="S22" s="34"/>
      <c r="T22" s="34"/>
      <c r="U22" s="7"/>
      <c r="V22" s="7"/>
      <c r="W22" s="8">
        <f t="shared" si="2"/>
        <v>0</v>
      </c>
    </row>
    <row r="23" spans="1:23">
      <c r="A23" s="53">
        <v>1485</v>
      </c>
      <c r="B23" s="33" t="s">
        <v>116</v>
      </c>
      <c r="C23" s="7"/>
      <c r="D23" s="7"/>
      <c r="E23" s="7"/>
      <c r="F23" s="7"/>
      <c r="G23" s="8">
        <f t="shared" si="0"/>
        <v>0</v>
      </c>
      <c r="H23" s="11"/>
      <c r="I23" s="53">
        <v>1486</v>
      </c>
      <c r="J23" s="33" t="s">
        <v>116</v>
      </c>
      <c r="K23" s="34"/>
      <c r="L23" s="34"/>
      <c r="M23" s="7"/>
      <c r="N23" s="7"/>
      <c r="O23" s="8">
        <f t="shared" si="1"/>
        <v>0</v>
      </c>
      <c r="Q23" s="53">
        <v>1487</v>
      </c>
      <c r="R23" s="33" t="s">
        <v>116</v>
      </c>
      <c r="S23" s="34"/>
      <c r="T23" s="34"/>
      <c r="U23" s="7"/>
      <c r="V23" s="7"/>
      <c r="W23" s="8">
        <f t="shared" si="2"/>
        <v>0</v>
      </c>
    </row>
    <row r="24" spans="1:23">
      <c r="A24" s="53">
        <v>1485</v>
      </c>
      <c r="B24" s="33" t="s">
        <v>138</v>
      </c>
      <c r="C24" s="7"/>
      <c r="D24" s="7"/>
      <c r="E24" s="7"/>
      <c r="F24" s="7"/>
      <c r="G24" s="8">
        <f t="shared" si="0"/>
        <v>0</v>
      </c>
      <c r="H24" s="11"/>
      <c r="I24" s="53">
        <v>1486</v>
      </c>
      <c r="J24" s="33" t="s">
        <v>138</v>
      </c>
      <c r="K24" s="34"/>
      <c r="L24" s="34"/>
      <c r="M24" s="7"/>
      <c r="N24" s="7"/>
      <c r="O24" s="8">
        <f t="shared" si="1"/>
        <v>0</v>
      </c>
      <c r="Q24" s="53">
        <v>1487</v>
      </c>
      <c r="R24" s="33" t="s">
        <v>138</v>
      </c>
      <c r="S24" s="34"/>
      <c r="T24" s="34"/>
      <c r="U24" s="7"/>
      <c r="V24" s="7"/>
      <c r="W24" s="8">
        <f t="shared" si="2"/>
        <v>0</v>
      </c>
    </row>
    <row r="25" spans="1:23">
      <c r="A25" s="53">
        <v>1485</v>
      </c>
      <c r="B25" s="36" t="s">
        <v>117</v>
      </c>
      <c r="C25" s="35">
        <f>SUM(C3:C24)</f>
        <v>3766</v>
      </c>
      <c r="D25" s="35">
        <f t="shared" ref="D25:G25" si="3">SUM(D3:D24)</f>
        <v>5599</v>
      </c>
      <c r="E25" s="35">
        <f t="shared" si="3"/>
        <v>0</v>
      </c>
      <c r="F25" s="35">
        <f t="shared" si="3"/>
        <v>0</v>
      </c>
      <c r="G25" s="35">
        <f t="shared" si="3"/>
        <v>9365</v>
      </c>
      <c r="H25" s="11"/>
      <c r="I25" s="53">
        <v>1486</v>
      </c>
      <c r="J25" s="36" t="s">
        <v>117</v>
      </c>
      <c r="K25" s="35">
        <f>SUM(K3:K24)</f>
        <v>143</v>
      </c>
      <c r="L25" s="35">
        <f t="shared" ref="L25:O25" si="4">SUM(L3:L24)</f>
        <v>506</v>
      </c>
      <c r="M25" s="35">
        <f t="shared" si="4"/>
        <v>1</v>
      </c>
      <c r="N25" s="35">
        <f t="shared" si="4"/>
        <v>0</v>
      </c>
      <c r="O25" s="35">
        <f t="shared" si="4"/>
        <v>650</v>
      </c>
      <c r="Q25" s="53">
        <v>1487</v>
      </c>
      <c r="R25" s="36" t="s">
        <v>117</v>
      </c>
      <c r="S25" s="35">
        <f>SUM(S3:S24)</f>
        <v>140</v>
      </c>
      <c r="T25" s="35">
        <f t="shared" ref="T25:W25" si="5">SUM(T3:T24)</f>
        <v>287</v>
      </c>
      <c r="U25" s="35">
        <f t="shared" si="5"/>
        <v>0</v>
      </c>
      <c r="V25" s="35">
        <f t="shared" si="5"/>
        <v>0</v>
      </c>
      <c r="W25" s="35">
        <f t="shared" si="5"/>
        <v>427</v>
      </c>
    </row>
    <row r="27" spans="1:23" ht="17.25" thickBot="1">
      <c r="A27" s="77" t="s">
        <v>110</v>
      </c>
      <c r="B27" s="77"/>
      <c r="C27" s="77"/>
      <c r="D27" s="77"/>
      <c r="E27" s="77"/>
      <c r="F27" s="77"/>
      <c r="G27" s="77"/>
      <c r="H27" s="11"/>
      <c r="I27" s="77" t="s">
        <v>110</v>
      </c>
      <c r="J27" s="77"/>
      <c r="K27" s="77"/>
      <c r="L27" s="77"/>
      <c r="M27" s="77"/>
      <c r="N27" s="77"/>
      <c r="O27" s="77"/>
      <c r="Q27" s="77" t="s">
        <v>110</v>
      </c>
      <c r="R27" s="77"/>
      <c r="S27" s="77"/>
      <c r="T27" s="77"/>
      <c r="U27" s="77"/>
      <c r="V27" s="77"/>
      <c r="W27" s="77"/>
    </row>
    <row r="28" spans="1:23" ht="51" thickTop="1" thickBot="1">
      <c r="A28" s="39" t="s">
        <v>111</v>
      </c>
      <c r="B28" s="10" t="s">
        <v>112</v>
      </c>
      <c r="C28" s="3" t="s">
        <v>113</v>
      </c>
      <c r="D28" s="3" t="s">
        <v>114</v>
      </c>
      <c r="E28" s="3" t="s">
        <v>115</v>
      </c>
      <c r="F28" s="10" t="s">
        <v>116</v>
      </c>
      <c r="G28" s="3" t="s">
        <v>117</v>
      </c>
      <c r="H28" s="11"/>
      <c r="I28" s="39" t="s">
        <v>111</v>
      </c>
      <c r="J28" s="10" t="s">
        <v>112</v>
      </c>
      <c r="K28" s="3" t="s">
        <v>113</v>
      </c>
      <c r="L28" s="3" t="s">
        <v>114</v>
      </c>
      <c r="M28" s="3" t="s">
        <v>115</v>
      </c>
      <c r="N28" s="10" t="s">
        <v>116</v>
      </c>
      <c r="O28" s="3" t="s">
        <v>117</v>
      </c>
      <c r="Q28" s="39" t="s">
        <v>111</v>
      </c>
      <c r="R28" s="10" t="s">
        <v>112</v>
      </c>
      <c r="S28" s="3" t="s">
        <v>113</v>
      </c>
      <c r="T28" s="3" t="s">
        <v>114</v>
      </c>
      <c r="U28" s="3" t="s">
        <v>115</v>
      </c>
      <c r="V28" s="10" t="s">
        <v>116</v>
      </c>
      <c r="W28" s="3" t="s">
        <v>117</v>
      </c>
    </row>
    <row r="29" spans="1:23" ht="17.25" thickTop="1">
      <c r="A29" s="53">
        <v>1488</v>
      </c>
      <c r="B29" s="2" t="s">
        <v>118</v>
      </c>
      <c r="C29" s="7">
        <v>17</v>
      </c>
      <c r="D29" s="7">
        <v>38</v>
      </c>
      <c r="E29" s="7"/>
      <c r="F29" s="7"/>
      <c r="G29" s="8">
        <f>SUM(C29:F29)</f>
        <v>55</v>
      </c>
      <c r="H29" s="11"/>
      <c r="I29" s="53">
        <v>1489</v>
      </c>
      <c r="J29" s="2" t="s">
        <v>118</v>
      </c>
      <c r="K29" s="7"/>
      <c r="L29" s="7"/>
      <c r="M29" s="7"/>
      <c r="N29" s="7"/>
      <c r="O29" s="8">
        <f>SUM(K29:N29)</f>
        <v>0</v>
      </c>
      <c r="Q29" s="53">
        <v>1490</v>
      </c>
      <c r="R29" s="2" t="s">
        <v>118</v>
      </c>
      <c r="S29" s="7">
        <v>9</v>
      </c>
      <c r="T29" s="7"/>
      <c r="U29" s="7"/>
      <c r="V29" s="7"/>
      <c r="W29" s="8">
        <f>SUM(S29:V29)</f>
        <v>9</v>
      </c>
    </row>
    <row r="30" spans="1:23">
      <c r="A30" s="53">
        <v>1488</v>
      </c>
      <c r="B30" s="33" t="s">
        <v>119</v>
      </c>
      <c r="C30" s="7">
        <v>6</v>
      </c>
      <c r="D30" s="7">
        <v>13</v>
      </c>
      <c r="E30" s="7"/>
      <c r="F30" s="7"/>
      <c r="G30" s="8">
        <f t="shared" ref="G30:G50" si="6">SUM(C30:F30)</f>
        <v>19</v>
      </c>
      <c r="H30" s="11"/>
      <c r="I30" s="53">
        <v>1489</v>
      </c>
      <c r="J30" s="33" t="s">
        <v>119</v>
      </c>
      <c r="K30" s="7"/>
      <c r="L30" s="7"/>
      <c r="M30" s="7"/>
      <c r="N30" s="7"/>
      <c r="O30" s="8">
        <f t="shared" ref="O30:O50" si="7">SUM(K30:N30)</f>
        <v>0</v>
      </c>
      <c r="Q30" s="53">
        <v>1490</v>
      </c>
      <c r="R30" s="33" t="s">
        <v>119</v>
      </c>
      <c r="S30" s="7">
        <v>1</v>
      </c>
      <c r="T30" s="7">
        <v>2</v>
      </c>
      <c r="U30" s="7"/>
      <c r="V30" s="7"/>
      <c r="W30" s="8">
        <f t="shared" ref="W30:W50" si="8">SUM(S30:V30)</f>
        <v>3</v>
      </c>
    </row>
    <row r="31" spans="1:23">
      <c r="A31" s="53">
        <v>1488</v>
      </c>
      <c r="B31" s="33" t="s">
        <v>120</v>
      </c>
      <c r="C31" s="7">
        <v>16</v>
      </c>
      <c r="D31" s="7">
        <v>27</v>
      </c>
      <c r="E31" s="7"/>
      <c r="F31" s="7"/>
      <c r="G31" s="8">
        <f t="shared" si="6"/>
        <v>43</v>
      </c>
      <c r="H31" s="11"/>
      <c r="I31" s="53">
        <v>1489</v>
      </c>
      <c r="J31" s="33" t="s">
        <v>120</v>
      </c>
      <c r="K31" s="7"/>
      <c r="L31" s="7"/>
      <c r="M31" s="7"/>
      <c r="N31" s="7"/>
      <c r="O31" s="8">
        <f t="shared" si="7"/>
        <v>0</v>
      </c>
      <c r="Q31" s="53">
        <v>1490</v>
      </c>
      <c r="R31" s="33" t="s">
        <v>120</v>
      </c>
      <c r="S31" s="7"/>
      <c r="T31" s="7"/>
      <c r="U31" s="7"/>
      <c r="V31" s="7"/>
      <c r="W31" s="8">
        <f t="shared" si="8"/>
        <v>0</v>
      </c>
    </row>
    <row r="32" spans="1:23">
      <c r="A32" s="53">
        <v>1488</v>
      </c>
      <c r="B32" s="33" t="s">
        <v>121</v>
      </c>
      <c r="C32" s="7">
        <v>55</v>
      </c>
      <c r="D32" s="7">
        <v>65</v>
      </c>
      <c r="E32" s="7"/>
      <c r="F32" s="7"/>
      <c r="G32" s="8">
        <f t="shared" si="6"/>
        <v>120</v>
      </c>
      <c r="H32" s="11"/>
      <c r="I32" s="53">
        <v>1489</v>
      </c>
      <c r="J32" s="33" t="s">
        <v>121</v>
      </c>
      <c r="K32" s="7">
        <v>4</v>
      </c>
      <c r="L32" s="7">
        <v>5</v>
      </c>
      <c r="M32" s="7"/>
      <c r="N32" s="7"/>
      <c r="O32" s="8">
        <f t="shared" si="7"/>
        <v>9</v>
      </c>
      <c r="Q32" s="53">
        <v>1490</v>
      </c>
      <c r="R32" s="33" t="s">
        <v>121</v>
      </c>
      <c r="S32" s="7"/>
      <c r="T32" s="7">
        <v>1</v>
      </c>
      <c r="U32" s="7"/>
      <c r="V32" s="7"/>
      <c r="W32" s="8">
        <f t="shared" si="8"/>
        <v>1</v>
      </c>
    </row>
    <row r="33" spans="1:23">
      <c r="A33" s="53">
        <v>1488</v>
      </c>
      <c r="B33" s="33" t="s">
        <v>122</v>
      </c>
      <c r="C33" s="7">
        <v>80</v>
      </c>
      <c r="D33" s="7">
        <v>116</v>
      </c>
      <c r="E33" s="7"/>
      <c r="F33" s="7"/>
      <c r="G33" s="8">
        <f t="shared" si="6"/>
        <v>196</v>
      </c>
      <c r="H33" s="11"/>
      <c r="I33" s="53">
        <v>1489</v>
      </c>
      <c r="J33" s="33" t="s">
        <v>122</v>
      </c>
      <c r="K33" s="7"/>
      <c r="L33" s="7"/>
      <c r="M33" s="7"/>
      <c r="N33" s="7"/>
      <c r="O33" s="8">
        <f t="shared" si="7"/>
        <v>0</v>
      </c>
      <c r="Q33" s="53">
        <v>1490</v>
      </c>
      <c r="R33" s="33" t="s">
        <v>122</v>
      </c>
      <c r="S33" s="7"/>
      <c r="T33" s="7"/>
      <c r="U33" s="7"/>
      <c r="V33" s="7"/>
      <c r="W33" s="8">
        <f t="shared" si="8"/>
        <v>0</v>
      </c>
    </row>
    <row r="34" spans="1:23">
      <c r="A34" s="53">
        <v>1488</v>
      </c>
      <c r="B34" s="33" t="s">
        <v>123</v>
      </c>
      <c r="C34" s="7">
        <v>28</v>
      </c>
      <c r="D34" s="7">
        <v>42</v>
      </c>
      <c r="E34" s="7"/>
      <c r="F34" s="7"/>
      <c r="G34" s="8">
        <f t="shared" si="6"/>
        <v>70</v>
      </c>
      <c r="H34" s="11"/>
      <c r="I34" s="53">
        <v>1489</v>
      </c>
      <c r="J34" s="33" t="s">
        <v>123</v>
      </c>
      <c r="K34" s="7"/>
      <c r="L34" s="7"/>
      <c r="M34" s="7"/>
      <c r="N34" s="7"/>
      <c r="O34" s="8">
        <f t="shared" si="7"/>
        <v>0</v>
      </c>
      <c r="Q34" s="53">
        <v>1490</v>
      </c>
      <c r="R34" s="33" t="s">
        <v>123</v>
      </c>
      <c r="S34" s="7"/>
      <c r="T34" s="7">
        <v>4</v>
      </c>
      <c r="U34" s="7"/>
      <c r="V34" s="7"/>
      <c r="W34" s="8">
        <f t="shared" si="8"/>
        <v>4</v>
      </c>
    </row>
    <row r="35" spans="1:23">
      <c r="A35" s="53">
        <v>1488</v>
      </c>
      <c r="B35" s="33" t="s">
        <v>124</v>
      </c>
      <c r="C35" s="7">
        <v>103</v>
      </c>
      <c r="D35" s="7">
        <v>179</v>
      </c>
      <c r="E35" s="7"/>
      <c r="F35" s="7"/>
      <c r="G35" s="8">
        <f t="shared" si="6"/>
        <v>282</v>
      </c>
      <c r="H35" s="11"/>
      <c r="I35" s="53">
        <v>1489</v>
      </c>
      <c r="J35" s="33" t="s">
        <v>124</v>
      </c>
      <c r="K35" s="7"/>
      <c r="L35" s="7"/>
      <c r="M35" s="7"/>
      <c r="N35" s="7"/>
      <c r="O35" s="8">
        <f t="shared" si="7"/>
        <v>0</v>
      </c>
      <c r="Q35" s="53">
        <v>1490</v>
      </c>
      <c r="R35" s="33" t="s">
        <v>124</v>
      </c>
      <c r="S35" s="7"/>
      <c r="T35" s="7"/>
      <c r="U35" s="7"/>
      <c r="V35" s="7"/>
      <c r="W35" s="8">
        <f t="shared" si="8"/>
        <v>0</v>
      </c>
    </row>
    <row r="36" spans="1:23">
      <c r="A36" s="53">
        <v>1488</v>
      </c>
      <c r="B36" s="33" t="s">
        <v>125</v>
      </c>
      <c r="C36" s="7">
        <v>110</v>
      </c>
      <c r="D36" s="7">
        <v>183</v>
      </c>
      <c r="E36" s="7"/>
      <c r="F36" s="7"/>
      <c r="G36" s="8">
        <f t="shared" si="6"/>
        <v>293</v>
      </c>
      <c r="H36" s="11"/>
      <c r="I36" s="53">
        <v>1489</v>
      </c>
      <c r="J36" s="33" t="s">
        <v>125</v>
      </c>
      <c r="K36" s="7"/>
      <c r="L36" s="7"/>
      <c r="M36" s="7"/>
      <c r="N36" s="7"/>
      <c r="O36" s="8">
        <f t="shared" si="7"/>
        <v>0</v>
      </c>
      <c r="Q36" s="53">
        <v>1490</v>
      </c>
      <c r="R36" s="33" t="s">
        <v>125</v>
      </c>
      <c r="S36" s="7">
        <v>1</v>
      </c>
      <c r="T36" s="7">
        <v>1</v>
      </c>
      <c r="U36" s="7"/>
      <c r="V36" s="7"/>
      <c r="W36" s="8">
        <f t="shared" si="8"/>
        <v>2</v>
      </c>
    </row>
    <row r="37" spans="1:23">
      <c r="A37" s="53">
        <v>1488</v>
      </c>
      <c r="B37" s="33" t="s">
        <v>126</v>
      </c>
      <c r="C37" s="7">
        <v>24</v>
      </c>
      <c r="D37" s="7">
        <v>41</v>
      </c>
      <c r="E37" s="7"/>
      <c r="F37" s="7"/>
      <c r="G37" s="8">
        <f t="shared" si="6"/>
        <v>65</v>
      </c>
      <c r="H37" s="11"/>
      <c r="I37" s="53">
        <v>1489</v>
      </c>
      <c r="J37" s="33" t="s">
        <v>126</v>
      </c>
      <c r="K37" s="7"/>
      <c r="L37" s="7"/>
      <c r="M37" s="7"/>
      <c r="N37" s="7"/>
      <c r="O37" s="8">
        <f t="shared" si="7"/>
        <v>0</v>
      </c>
      <c r="Q37" s="53">
        <v>1490</v>
      </c>
      <c r="R37" s="33" t="s">
        <v>126</v>
      </c>
      <c r="S37" s="7">
        <v>1</v>
      </c>
      <c r="T37" s="7">
        <v>6</v>
      </c>
      <c r="U37" s="7"/>
      <c r="V37" s="7"/>
      <c r="W37" s="8">
        <f t="shared" si="8"/>
        <v>7</v>
      </c>
    </row>
    <row r="38" spans="1:23">
      <c r="A38" s="53">
        <v>1488</v>
      </c>
      <c r="B38" s="33" t="s">
        <v>127</v>
      </c>
      <c r="C38" s="7">
        <v>57</v>
      </c>
      <c r="D38" s="7">
        <v>91</v>
      </c>
      <c r="E38" s="7"/>
      <c r="F38" s="7"/>
      <c r="G38" s="8">
        <f t="shared" si="6"/>
        <v>148</v>
      </c>
      <c r="H38" s="11"/>
      <c r="I38" s="53">
        <v>1489</v>
      </c>
      <c r="J38" s="33" t="s">
        <v>127</v>
      </c>
      <c r="K38" s="7">
        <v>4</v>
      </c>
      <c r="L38" s="7">
        <v>4</v>
      </c>
      <c r="M38" s="7"/>
      <c r="N38" s="7"/>
      <c r="O38" s="8">
        <f t="shared" si="7"/>
        <v>8</v>
      </c>
      <c r="Q38" s="53">
        <v>1490</v>
      </c>
      <c r="R38" s="33" t="s">
        <v>127</v>
      </c>
      <c r="S38" s="7">
        <v>1</v>
      </c>
      <c r="T38" s="7"/>
      <c r="U38" s="7"/>
      <c r="V38" s="7"/>
      <c r="W38" s="8">
        <f t="shared" si="8"/>
        <v>1</v>
      </c>
    </row>
    <row r="39" spans="1:23">
      <c r="A39" s="53">
        <v>1488</v>
      </c>
      <c r="B39" s="33" t="s">
        <v>128</v>
      </c>
      <c r="C39" s="7">
        <v>76</v>
      </c>
      <c r="D39" s="7">
        <v>127</v>
      </c>
      <c r="E39" s="7"/>
      <c r="F39" s="7"/>
      <c r="G39" s="8">
        <f t="shared" si="6"/>
        <v>203</v>
      </c>
      <c r="H39" s="11"/>
      <c r="I39" s="53">
        <v>1489</v>
      </c>
      <c r="J39" s="33" t="s">
        <v>128</v>
      </c>
      <c r="K39" s="7"/>
      <c r="L39" s="7"/>
      <c r="M39" s="7"/>
      <c r="N39" s="7"/>
      <c r="O39" s="8">
        <f t="shared" si="7"/>
        <v>0</v>
      </c>
      <c r="Q39" s="53">
        <v>1490</v>
      </c>
      <c r="R39" s="33" t="s">
        <v>128</v>
      </c>
      <c r="S39" s="7"/>
      <c r="T39" s="7">
        <v>3</v>
      </c>
      <c r="U39" s="7"/>
      <c r="V39" s="7"/>
      <c r="W39" s="8">
        <f t="shared" si="8"/>
        <v>3</v>
      </c>
    </row>
    <row r="40" spans="1:23">
      <c r="A40" s="53">
        <v>1488</v>
      </c>
      <c r="B40" s="33" t="s">
        <v>129</v>
      </c>
      <c r="C40" s="7">
        <v>5</v>
      </c>
      <c r="D40" s="7">
        <v>10</v>
      </c>
      <c r="E40" s="7"/>
      <c r="F40" s="7"/>
      <c r="G40" s="8">
        <f t="shared" si="6"/>
        <v>15</v>
      </c>
      <c r="H40" s="11"/>
      <c r="I40" s="53">
        <v>1489</v>
      </c>
      <c r="J40" s="33" t="s">
        <v>129</v>
      </c>
      <c r="K40" s="7"/>
      <c r="L40" s="7"/>
      <c r="M40" s="7"/>
      <c r="N40" s="7"/>
      <c r="O40" s="8">
        <f t="shared" si="7"/>
        <v>0</v>
      </c>
      <c r="Q40" s="53">
        <v>1490</v>
      </c>
      <c r="R40" s="33" t="s">
        <v>129</v>
      </c>
      <c r="S40" s="7">
        <v>4</v>
      </c>
      <c r="T40" s="7"/>
      <c r="U40" s="7"/>
      <c r="V40" s="7"/>
      <c r="W40" s="8">
        <f t="shared" si="8"/>
        <v>4</v>
      </c>
    </row>
    <row r="41" spans="1:23">
      <c r="A41" s="53">
        <v>1488</v>
      </c>
      <c r="B41" s="33" t="s">
        <v>130</v>
      </c>
      <c r="C41" s="7">
        <v>9</v>
      </c>
      <c r="D41" s="7">
        <v>7</v>
      </c>
      <c r="E41" s="7"/>
      <c r="F41" s="7"/>
      <c r="G41" s="8">
        <f t="shared" si="6"/>
        <v>16</v>
      </c>
      <c r="H41" s="11"/>
      <c r="I41" s="53">
        <v>1489</v>
      </c>
      <c r="J41" s="33" t="s">
        <v>130</v>
      </c>
      <c r="K41" s="7"/>
      <c r="L41" s="7"/>
      <c r="M41" s="7"/>
      <c r="N41" s="7"/>
      <c r="O41" s="8">
        <f t="shared" si="7"/>
        <v>0</v>
      </c>
      <c r="Q41" s="53">
        <v>1490</v>
      </c>
      <c r="R41" s="33" t="s">
        <v>130</v>
      </c>
      <c r="S41" s="7"/>
      <c r="T41" s="7">
        <v>1</v>
      </c>
      <c r="U41" s="7"/>
      <c r="V41" s="7"/>
      <c r="W41" s="8">
        <f t="shared" si="8"/>
        <v>1</v>
      </c>
    </row>
    <row r="42" spans="1:23">
      <c r="A42" s="53">
        <v>1488</v>
      </c>
      <c r="B42" s="33" t="s">
        <v>131</v>
      </c>
      <c r="C42" s="7">
        <v>55</v>
      </c>
      <c r="D42" s="7">
        <v>81</v>
      </c>
      <c r="E42" s="7"/>
      <c r="F42" s="7"/>
      <c r="G42" s="8">
        <f t="shared" si="6"/>
        <v>136</v>
      </c>
      <c r="H42" s="11"/>
      <c r="I42" s="53">
        <v>1489</v>
      </c>
      <c r="J42" s="33" t="s">
        <v>131</v>
      </c>
      <c r="K42" s="7">
        <v>3</v>
      </c>
      <c r="L42" s="7">
        <v>5</v>
      </c>
      <c r="M42" s="7"/>
      <c r="N42" s="7"/>
      <c r="O42" s="8">
        <f t="shared" si="7"/>
        <v>8</v>
      </c>
      <c r="Q42" s="53">
        <v>1490</v>
      </c>
      <c r="R42" s="33" t="s">
        <v>131</v>
      </c>
      <c r="S42" s="7"/>
      <c r="T42" s="7"/>
      <c r="U42" s="7"/>
      <c r="V42" s="7"/>
      <c r="W42" s="8">
        <f t="shared" si="8"/>
        <v>0</v>
      </c>
    </row>
    <row r="43" spans="1:23">
      <c r="A43" s="53">
        <v>1488</v>
      </c>
      <c r="B43" s="33" t="s">
        <v>132</v>
      </c>
      <c r="C43" s="7">
        <v>11</v>
      </c>
      <c r="D43" s="7">
        <v>16</v>
      </c>
      <c r="E43" s="7"/>
      <c r="F43" s="7"/>
      <c r="G43" s="8">
        <f t="shared" si="6"/>
        <v>27</v>
      </c>
      <c r="H43" s="11"/>
      <c r="I43" s="53">
        <v>1489</v>
      </c>
      <c r="J43" s="33" t="s">
        <v>132</v>
      </c>
      <c r="K43" s="7">
        <v>1</v>
      </c>
      <c r="L43" s="7"/>
      <c r="M43" s="7"/>
      <c r="N43" s="7"/>
      <c r="O43" s="8">
        <f t="shared" si="7"/>
        <v>1</v>
      </c>
      <c r="Q43" s="53">
        <v>1490</v>
      </c>
      <c r="R43" s="33" t="s">
        <v>132</v>
      </c>
      <c r="S43" s="7"/>
      <c r="T43" s="7"/>
      <c r="U43" s="7"/>
      <c r="V43" s="7"/>
      <c r="W43" s="8">
        <f t="shared" si="8"/>
        <v>0</v>
      </c>
    </row>
    <row r="44" spans="1:23">
      <c r="A44" s="53">
        <v>1488</v>
      </c>
      <c r="B44" s="33" t="s">
        <v>133</v>
      </c>
      <c r="C44" s="7">
        <v>16</v>
      </c>
      <c r="D44" s="7">
        <v>34</v>
      </c>
      <c r="E44" s="7"/>
      <c r="F44" s="7"/>
      <c r="G44" s="8">
        <f t="shared" si="6"/>
        <v>50</v>
      </c>
      <c r="H44" s="11"/>
      <c r="I44" s="53">
        <v>1489</v>
      </c>
      <c r="J44" s="33" t="s">
        <v>133</v>
      </c>
      <c r="K44" s="7"/>
      <c r="L44" s="7">
        <v>1</v>
      </c>
      <c r="M44" s="7"/>
      <c r="N44" s="7"/>
      <c r="O44" s="8">
        <f t="shared" si="7"/>
        <v>1</v>
      </c>
      <c r="Q44" s="53">
        <v>1490</v>
      </c>
      <c r="R44" s="33" t="s">
        <v>133</v>
      </c>
      <c r="S44" s="7"/>
      <c r="T44" s="7"/>
      <c r="U44" s="7"/>
      <c r="V44" s="7"/>
      <c r="W44" s="8">
        <f t="shared" si="8"/>
        <v>0</v>
      </c>
    </row>
    <row r="45" spans="1:23">
      <c r="A45" s="53">
        <v>1488</v>
      </c>
      <c r="B45" s="33" t="s">
        <v>134</v>
      </c>
      <c r="C45" s="7">
        <v>4</v>
      </c>
      <c r="D45" s="7">
        <v>5</v>
      </c>
      <c r="E45" s="7"/>
      <c r="F45" s="7"/>
      <c r="G45" s="8">
        <f t="shared" si="6"/>
        <v>9</v>
      </c>
      <c r="H45" s="11"/>
      <c r="I45" s="53">
        <v>1489</v>
      </c>
      <c r="J45" s="33" t="s">
        <v>134</v>
      </c>
      <c r="K45" s="7"/>
      <c r="L45" s="7"/>
      <c r="M45" s="7"/>
      <c r="N45" s="7"/>
      <c r="O45" s="8">
        <f t="shared" si="7"/>
        <v>0</v>
      </c>
      <c r="Q45" s="53">
        <v>1490</v>
      </c>
      <c r="R45" s="33" t="s">
        <v>134</v>
      </c>
      <c r="S45" s="7"/>
      <c r="T45" s="7"/>
      <c r="U45" s="7"/>
      <c r="V45" s="7"/>
      <c r="W45" s="8">
        <f t="shared" si="8"/>
        <v>0</v>
      </c>
    </row>
    <row r="46" spans="1:23">
      <c r="A46" s="53">
        <v>1488</v>
      </c>
      <c r="B46" s="33" t="s">
        <v>135</v>
      </c>
      <c r="C46" s="7">
        <v>25</v>
      </c>
      <c r="D46" s="7">
        <v>69</v>
      </c>
      <c r="E46" s="7"/>
      <c r="F46" s="7"/>
      <c r="G46" s="8">
        <f t="shared" si="6"/>
        <v>94</v>
      </c>
      <c r="H46" s="11"/>
      <c r="I46" s="53">
        <v>1489</v>
      </c>
      <c r="J46" s="33" t="s">
        <v>135</v>
      </c>
      <c r="K46" s="7"/>
      <c r="L46" s="7"/>
      <c r="M46" s="7"/>
      <c r="N46" s="7"/>
      <c r="O46" s="8">
        <f t="shared" si="7"/>
        <v>0</v>
      </c>
      <c r="Q46" s="53">
        <v>1490</v>
      </c>
      <c r="R46" s="33" t="s">
        <v>135</v>
      </c>
      <c r="S46" s="7"/>
      <c r="T46" s="7">
        <v>1</v>
      </c>
      <c r="U46" s="7"/>
      <c r="V46" s="7"/>
      <c r="W46" s="8">
        <f t="shared" si="8"/>
        <v>1</v>
      </c>
    </row>
    <row r="47" spans="1:23">
      <c r="A47" s="53">
        <v>1488</v>
      </c>
      <c r="B47" s="33" t="s">
        <v>136</v>
      </c>
      <c r="C47" s="7">
        <v>118</v>
      </c>
      <c r="D47" s="7">
        <v>106</v>
      </c>
      <c r="E47" s="7">
        <v>1</v>
      </c>
      <c r="F47" s="7"/>
      <c r="G47" s="8">
        <f t="shared" si="6"/>
        <v>225</v>
      </c>
      <c r="H47" s="11"/>
      <c r="I47" s="53">
        <v>1489</v>
      </c>
      <c r="J47" s="33" t="s">
        <v>136</v>
      </c>
      <c r="K47" s="7"/>
      <c r="L47" s="7"/>
      <c r="M47" s="7"/>
      <c r="N47" s="7"/>
      <c r="O47" s="8">
        <f t="shared" si="7"/>
        <v>0</v>
      </c>
      <c r="Q47" s="53">
        <v>1490</v>
      </c>
      <c r="R47" s="33" t="s">
        <v>136</v>
      </c>
      <c r="S47" s="7"/>
      <c r="T47" s="7"/>
      <c r="U47" s="7"/>
      <c r="V47" s="7"/>
      <c r="W47" s="8">
        <f t="shared" si="8"/>
        <v>0</v>
      </c>
    </row>
    <row r="48" spans="1:23">
      <c r="A48" s="53">
        <v>1488</v>
      </c>
      <c r="B48" s="33" t="s">
        <v>137</v>
      </c>
      <c r="C48" s="7">
        <v>2</v>
      </c>
      <c r="D48" s="7">
        <v>4</v>
      </c>
      <c r="E48" s="7"/>
      <c r="F48" s="7"/>
      <c r="G48" s="8">
        <f t="shared" si="6"/>
        <v>6</v>
      </c>
      <c r="H48" s="11"/>
      <c r="I48" s="53">
        <v>1489</v>
      </c>
      <c r="J48" s="33" t="s">
        <v>137</v>
      </c>
      <c r="K48" s="7"/>
      <c r="L48" s="7"/>
      <c r="M48" s="7"/>
      <c r="N48" s="7"/>
      <c r="O48" s="8">
        <f t="shared" si="7"/>
        <v>0</v>
      </c>
      <c r="Q48" s="53">
        <v>1490</v>
      </c>
      <c r="R48" s="33" t="s">
        <v>137</v>
      </c>
      <c r="S48" s="7"/>
      <c r="T48" s="7"/>
      <c r="U48" s="7"/>
      <c r="V48" s="7"/>
      <c r="W48" s="8">
        <f t="shared" si="8"/>
        <v>0</v>
      </c>
    </row>
    <row r="49" spans="1:23">
      <c r="A49" s="53">
        <v>1488</v>
      </c>
      <c r="B49" s="33" t="s">
        <v>116</v>
      </c>
      <c r="C49" s="7">
        <v>12</v>
      </c>
      <c r="D49" s="7">
        <v>21</v>
      </c>
      <c r="E49" s="7"/>
      <c r="F49" s="7"/>
      <c r="G49" s="8">
        <f t="shared" si="6"/>
        <v>33</v>
      </c>
      <c r="H49" s="11"/>
      <c r="I49" s="53">
        <v>1489</v>
      </c>
      <c r="J49" s="33" t="s">
        <v>116</v>
      </c>
      <c r="K49" s="7"/>
      <c r="L49" s="7"/>
      <c r="M49" s="7"/>
      <c r="N49" s="7"/>
      <c r="O49" s="8">
        <f t="shared" si="7"/>
        <v>0</v>
      </c>
      <c r="Q49" s="53">
        <v>1490</v>
      </c>
      <c r="R49" s="33" t="s">
        <v>116</v>
      </c>
      <c r="S49" s="7"/>
      <c r="T49" s="7"/>
      <c r="U49" s="7"/>
      <c r="V49" s="7"/>
      <c r="W49" s="8">
        <f t="shared" si="8"/>
        <v>0</v>
      </c>
    </row>
    <row r="50" spans="1:23">
      <c r="A50" s="53">
        <v>1488</v>
      </c>
      <c r="B50" s="33" t="s">
        <v>138</v>
      </c>
      <c r="C50" s="7"/>
      <c r="D50" s="7"/>
      <c r="E50" s="7"/>
      <c r="F50" s="7"/>
      <c r="G50" s="8">
        <f t="shared" si="6"/>
        <v>0</v>
      </c>
      <c r="H50" s="11"/>
      <c r="I50" s="53">
        <v>1489</v>
      </c>
      <c r="J50" s="33" t="s">
        <v>138</v>
      </c>
      <c r="K50" s="7"/>
      <c r="L50" s="7"/>
      <c r="M50" s="7"/>
      <c r="N50" s="7"/>
      <c r="O50" s="8">
        <f t="shared" si="7"/>
        <v>0</v>
      </c>
      <c r="Q50" s="53">
        <v>1490</v>
      </c>
      <c r="R50" s="33" t="s">
        <v>138</v>
      </c>
      <c r="S50" s="7"/>
      <c r="T50" s="7"/>
      <c r="U50" s="7"/>
      <c r="V50" s="7"/>
      <c r="W50" s="8">
        <f t="shared" si="8"/>
        <v>0</v>
      </c>
    </row>
    <row r="51" spans="1:23">
      <c r="A51" s="53">
        <v>1488</v>
      </c>
      <c r="B51" s="36" t="s">
        <v>117</v>
      </c>
      <c r="C51" s="35">
        <f>SUM(C29:C50)</f>
        <v>829</v>
      </c>
      <c r="D51" s="35">
        <f t="shared" ref="D51" si="9">SUM(D29:D50)</f>
        <v>1275</v>
      </c>
      <c r="E51" s="35">
        <f t="shared" ref="E51" si="10">SUM(E29:E50)</f>
        <v>1</v>
      </c>
      <c r="F51" s="35">
        <f t="shared" ref="F51" si="11">SUM(F29:F50)</f>
        <v>0</v>
      </c>
      <c r="G51" s="35">
        <f t="shared" ref="G51" si="12">SUM(G29:G50)</f>
        <v>2105</v>
      </c>
      <c r="H51" s="11"/>
      <c r="I51" s="53">
        <v>1489</v>
      </c>
      <c r="J51" s="36" t="s">
        <v>117</v>
      </c>
      <c r="K51" s="35">
        <f>SUM(K29:K50)</f>
        <v>12</v>
      </c>
      <c r="L51" s="35">
        <f t="shared" ref="L51" si="13">SUM(L29:L50)</f>
        <v>15</v>
      </c>
      <c r="M51" s="35">
        <f t="shared" ref="M51" si="14">SUM(M29:M50)</f>
        <v>0</v>
      </c>
      <c r="N51" s="35">
        <f t="shared" ref="N51" si="15">SUM(N29:N50)</f>
        <v>0</v>
      </c>
      <c r="O51" s="35">
        <f t="shared" ref="O51" si="16">SUM(O29:O50)</f>
        <v>27</v>
      </c>
      <c r="Q51" s="53">
        <v>1490</v>
      </c>
      <c r="R51" s="36" t="s">
        <v>117</v>
      </c>
      <c r="S51" s="35">
        <f>SUM(S29:S50)</f>
        <v>17</v>
      </c>
      <c r="T51" s="35">
        <f t="shared" ref="T51" si="17">SUM(T29:T50)</f>
        <v>19</v>
      </c>
      <c r="U51" s="35">
        <f t="shared" ref="U51" si="18">SUM(U29:U50)</f>
        <v>0</v>
      </c>
      <c r="V51" s="35">
        <f t="shared" ref="V51" si="19">SUM(V29:V50)</f>
        <v>0</v>
      </c>
      <c r="W51" s="35">
        <f t="shared" ref="W51" si="20">SUM(W29:W50)</f>
        <v>36</v>
      </c>
    </row>
    <row r="53" spans="1:23" ht="17.25" thickBot="1">
      <c r="A53" s="77" t="s">
        <v>110</v>
      </c>
      <c r="B53" s="77"/>
      <c r="C53" s="77"/>
      <c r="D53" s="77"/>
      <c r="E53" s="77"/>
      <c r="F53" s="77"/>
      <c r="G53" s="77"/>
      <c r="H53" s="11"/>
      <c r="I53" s="77" t="s">
        <v>110</v>
      </c>
      <c r="J53" s="77"/>
      <c r="K53" s="77"/>
      <c r="L53" s="77"/>
      <c r="M53" s="77"/>
      <c r="N53" s="77"/>
      <c r="O53" s="77"/>
      <c r="Q53" s="77" t="s">
        <v>110</v>
      </c>
      <c r="R53" s="77"/>
      <c r="S53" s="77"/>
      <c r="T53" s="77"/>
      <c r="U53" s="77"/>
      <c r="V53" s="77"/>
      <c r="W53" s="77"/>
    </row>
    <row r="54" spans="1:23" ht="51" thickTop="1" thickBot="1">
      <c r="A54" s="39" t="s">
        <v>111</v>
      </c>
      <c r="B54" s="10" t="s">
        <v>112</v>
      </c>
      <c r="C54" s="3" t="s">
        <v>113</v>
      </c>
      <c r="D54" s="3" t="s">
        <v>114</v>
      </c>
      <c r="E54" s="3" t="s">
        <v>115</v>
      </c>
      <c r="F54" s="10" t="s">
        <v>116</v>
      </c>
      <c r="G54" s="3" t="s">
        <v>117</v>
      </c>
      <c r="H54" s="11"/>
      <c r="I54" s="39" t="s">
        <v>111</v>
      </c>
      <c r="J54" s="10" t="s">
        <v>112</v>
      </c>
      <c r="K54" s="3" t="s">
        <v>113</v>
      </c>
      <c r="L54" s="3" t="s">
        <v>114</v>
      </c>
      <c r="M54" s="3" t="s">
        <v>115</v>
      </c>
      <c r="N54" s="10" t="s">
        <v>116</v>
      </c>
      <c r="O54" s="3" t="s">
        <v>117</v>
      </c>
      <c r="Q54" s="39" t="s">
        <v>111</v>
      </c>
      <c r="R54" s="10" t="s">
        <v>112</v>
      </c>
      <c r="S54" s="3" t="s">
        <v>113</v>
      </c>
      <c r="T54" s="3" t="s">
        <v>114</v>
      </c>
      <c r="U54" s="3" t="s">
        <v>115</v>
      </c>
      <c r="V54" s="10" t="s">
        <v>116</v>
      </c>
      <c r="W54" s="3" t="s">
        <v>117</v>
      </c>
    </row>
    <row r="55" spans="1:23" ht="17.25" thickTop="1">
      <c r="A55" s="53">
        <v>1491</v>
      </c>
      <c r="B55" s="2" t="s">
        <v>118</v>
      </c>
      <c r="C55" s="7"/>
      <c r="D55" s="7">
        <v>2</v>
      </c>
      <c r="E55" s="7"/>
      <c r="F55" s="7"/>
      <c r="G55" s="8">
        <f>SUM(C55:F55)</f>
        <v>2</v>
      </c>
      <c r="H55" s="11"/>
      <c r="I55" s="53">
        <v>1492</v>
      </c>
      <c r="J55" s="2" t="s">
        <v>118</v>
      </c>
      <c r="K55" s="7"/>
      <c r="L55" s="7"/>
      <c r="M55" s="7"/>
      <c r="N55" s="7"/>
      <c r="O55" s="8">
        <f>SUM(K55:N55)</f>
        <v>0</v>
      </c>
      <c r="Q55" s="53">
        <v>1493</v>
      </c>
      <c r="R55" s="2" t="s">
        <v>118</v>
      </c>
      <c r="S55" s="7"/>
      <c r="T55" s="7">
        <v>1</v>
      </c>
      <c r="U55" s="7"/>
      <c r="V55" s="7"/>
      <c r="W55" s="8">
        <f>SUM(S55:V55)</f>
        <v>1</v>
      </c>
    </row>
    <row r="56" spans="1:23">
      <c r="A56" s="53">
        <v>1491</v>
      </c>
      <c r="B56" s="33" t="s">
        <v>119</v>
      </c>
      <c r="C56" s="7">
        <v>2</v>
      </c>
      <c r="D56" s="7">
        <v>3</v>
      </c>
      <c r="E56" s="7"/>
      <c r="F56" s="7"/>
      <c r="G56" s="8">
        <f t="shared" ref="G56:G76" si="21">SUM(C56:F56)</f>
        <v>5</v>
      </c>
      <c r="H56" s="11"/>
      <c r="I56" s="53">
        <v>1492</v>
      </c>
      <c r="J56" s="33" t="s">
        <v>119</v>
      </c>
      <c r="K56" s="7"/>
      <c r="L56" s="7"/>
      <c r="M56" s="7"/>
      <c r="N56" s="7"/>
      <c r="O56" s="8">
        <f t="shared" ref="O56:O76" si="22">SUM(K56:N56)</f>
        <v>0</v>
      </c>
      <c r="Q56" s="53">
        <v>1493</v>
      </c>
      <c r="R56" s="33" t="s">
        <v>119</v>
      </c>
      <c r="S56" s="7">
        <v>2</v>
      </c>
      <c r="T56" s="7"/>
      <c r="U56" s="7"/>
      <c r="V56" s="7"/>
      <c r="W56" s="8">
        <f t="shared" ref="W56:W76" si="23">SUM(S56:V56)</f>
        <v>2</v>
      </c>
    </row>
    <row r="57" spans="1:23">
      <c r="A57" s="53">
        <v>1491</v>
      </c>
      <c r="B57" s="33" t="s">
        <v>120</v>
      </c>
      <c r="C57" s="7">
        <v>4</v>
      </c>
      <c r="D57" s="7">
        <v>1</v>
      </c>
      <c r="E57" s="7"/>
      <c r="F57" s="7"/>
      <c r="G57" s="8">
        <f t="shared" si="21"/>
        <v>5</v>
      </c>
      <c r="H57" s="11"/>
      <c r="I57" s="53">
        <v>1492</v>
      </c>
      <c r="J57" s="33" t="s">
        <v>120</v>
      </c>
      <c r="K57" s="7"/>
      <c r="L57" s="7"/>
      <c r="M57" s="7"/>
      <c r="N57" s="7"/>
      <c r="O57" s="8">
        <f t="shared" si="22"/>
        <v>0</v>
      </c>
      <c r="Q57" s="53">
        <v>1493</v>
      </c>
      <c r="R57" s="33" t="s">
        <v>120</v>
      </c>
      <c r="S57" s="7">
        <v>2</v>
      </c>
      <c r="T57" s="7"/>
      <c r="U57" s="7"/>
      <c r="V57" s="7"/>
      <c r="W57" s="8">
        <f t="shared" si="23"/>
        <v>2</v>
      </c>
    </row>
    <row r="58" spans="1:23">
      <c r="A58" s="53">
        <v>1491</v>
      </c>
      <c r="B58" s="33" t="s">
        <v>121</v>
      </c>
      <c r="C58" s="7">
        <v>3</v>
      </c>
      <c r="D58" s="7">
        <v>2</v>
      </c>
      <c r="E58" s="7"/>
      <c r="F58" s="7"/>
      <c r="G58" s="8">
        <f t="shared" si="21"/>
        <v>5</v>
      </c>
      <c r="H58" s="11"/>
      <c r="I58" s="53">
        <v>1492</v>
      </c>
      <c r="J58" s="33" t="s">
        <v>121</v>
      </c>
      <c r="K58" s="7"/>
      <c r="L58" s="7"/>
      <c r="M58" s="7"/>
      <c r="N58" s="7"/>
      <c r="O58" s="8">
        <f t="shared" si="22"/>
        <v>0</v>
      </c>
      <c r="Q58" s="53">
        <v>1493</v>
      </c>
      <c r="R58" s="33" t="s">
        <v>121</v>
      </c>
      <c r="S58" s="7">
        <v>15</v>
      </c>
      <c r="T58" s="7">
        <v>5</v>
      </c>
      <c r="U58" s="7"/>
      <c r="V58" s="7"/>
      <c r="W58" s="8">
        <f t="shared" si="23"/>
        <v>20</v>
      </c>
    </row>
    <row r="59" spans="1:23">
      <c r="A59" s="53">
        <v>1491</v>
      </c>
      <c r="B59" s="33" t="s">
        <v>122</v>
      </c>
      <c r="C59" s="7">
        <v>2</v>
      </c>
      <c r="D59" s="7">
        <v>5</v>
      </c>
      <c r="E59" s="7"/>
      <c r="F59" s="7"/>
      <c r="G59" s="8">
        <f t="shared" si="21"/>
        <v>7</v>
      </c>
      <c r="H59" s="11"/>
      <c r="I59" s="53">
        <v>1492</v>
      </c>
      <c r="J59" s="33" t="s">
        <v>122</v>
      </c>
      <c r="K59" s="7"/>
      <c r="L59" s="7"/>
      <c r="M59" s="7"/>
      <c r="N59" s="7"/>
      <c r="O59" s="8">
        <f t="shared" si="22"/>
        <v>0</v>
      </c>
      <c r="Q59" s="53">
        <v>1493</v>
      </c>
      <c r="R59" s="33" t="s">
        <v>122</v>
      </c>
      <c r="S59" s="7">
        <v>9</v>
      </c>
      <c r="T59" s="7">
        <v>4</v>
      </c>
      <c r="U59" s="7"/>
      <c r="V59" s="7"/>
      <c r="W59" s="8">
        <f t="shared" si="23"/>
        <v>13</v>
      </c>
    </row>
    <row r="60" spans="1:23">
      <c r="A60" s="53">
        <v>1491</v>
      </c>
      <c r="B60" s="33" t="s">
        <v>123</v>
      </c>
      <c r="C60" s="7">
        <v>1</v>
      </c>
      <c r="D60" s="7">
        <v>1</v>
      </c>
      <c r="E60" s="7"/>
      <c r="F60" s="7"/>
      <c r="G60" s="8">
        <f t="shared" si="21"/>
        <v>2</v>
      </c>
      <c r="H60" s="11"/>
      <c r="I60" s="53">
        <v>1492</v>
      </c>
      <c r="J60" s="33" t="s">
        <v>123</v>
      </c>
      <c r="K60" s="7"/>
      <c r="L60" s="7"/>
      <c r="M60" s="7"/>
      <c r="N60" s="7"/>
      <c r="O60" s="8">
        <f t="shared" si="22"/>
        <v>0</v>
      </c>
      <c r="Q60" s="53">
        <v>1493</v>
      </c>
      <c r="R60" s="33" t="s">
        <v>123</v>
      </c>
      <c r="S60" s="7"/>
      <c r="T60" s="7"/>
      <c r="U60" s="7"/>
      <c r="V60" s="7"/>
      <c r="W60" s="8">
        <f t="shared" si="23"/>
        <v>0</v>
      </c>
    </row>
    <row r="61" spans="1:23">
      <c r="A61" s="53">
        <v>1491</v>
      </c>
      <c r="B61" s="33" t="s">
        <v>124</v>
      </c>
      <c r="C61" s="7">
        <v>1</v>
      </c>
      <c r="D61" s="7">
        <v>2</v>
      </c>
      <c r="E61" s="7"/>
      <c r="F61" s="7"/>
      <c r="G61" s="8">
        <f t="shared" si="21"/>
        <v>3</v>
      </c>
      <c r="H61" s="11"/>
      <c r="I61" s="53">
        <v>1492</v>
      </c>
      <c r="J61" s="33" t="s">
        <v>124</v>
      </c>
      <c r="K61" s="7"/>
      <c r="L61" s="7"/>
      <c r="M61" s="7"/>
      <c r="N61" s="7"/>
      <c r="O61" s="8">
        <f t="shared" si="22"/>
        <v>0</v>
      </c>
      <c r="Q61" s="53">
        <v>1493</v>
      </c>
      <c r="R61" s="33" t="s">
        <v>124</v>
      </c>
      <c r="S61" s="7">
        <v>4</v>
      </c>
      <c r="T61" s="7">
        <v>12</v>
      </c>
      <c r="U61" s="7"/>
      <c r="V61" s="7"/>
      <c r="W61" s="8">
        <f t="shared" si="23"/>
        <v>16</v>
      </c>
    </row>
    <row r="62" spans="1:23">
      <c r="A62" s="53">
        <v>1491</v>
      </c>
      <c r="B62" s="33" t="s">
        <v>125</v>
      </c>
      <c r="C62" s="7">
        <v>11</v>
      </c>
      <c r="D62" s="7">
        <v>4</v>
      </c>
      <c r="E62" s="7"/>
      <c r="F62" s="7"/>
      <c r="G62" s="8">
        <f t="shared" si="21"/>
        <v>15</v>
      </c>
      <c r="H62" s="11"/>
      <c r="I62" s="53">
        <v>1492</v>
      </c>
      <c r="J62" s="33" t="s">
        <v>125</v>
      </c>
      <c r="K62" s="7"/>
      <c r="L62" s="7"/>
      <c r="M62" s="7"/>
      <c r="N62" s="7"/>
      <c r="O62" s="8">
        <f t="shared" si="22"/>
        <v>0</v>
      </c>
      <c r="Q62" s="53">
        <v>1493</v>
      </c>
      <c r="R62" s="33" t="s">
        <v>125</v>
      </c>
      <c r="S62" s="7">
        <v>9</v>
      </c>
      <c r="T62" s="7">
        <v>7</v>
      </c>
      <c r="U62" s="7"/>
      <c r="V62" s="7"/>
      <c r="W62" s="8">
        <f t="shared" si="23"/>
        <v>16</v>
      </c>
    </row>
    <row r="63" spans="1:23">
      <c r="A63" s="53">
        <v>1491</v>
      </c>
      <c r="B63" s="33" t="s">
        <v>126</v>
      </c>
      <c r="C63" s="7"/>
      <c r="D63" s="7">
        <v>1</v>
      </c>
      <c r="E63" s="7"/>
      <c r="F63" s="7"/>
      <c r="G63" s="8">
        <f t="shared" si="21"/>
        <v>1</v>
      </c>
      <c r="H63" s="11"/>
      <c r="I63" s="53">
        <v>1492</v>
      </c>
      <c r="J63" s="33" t="s">
        <v>126</v>
      </c>
      <c r="K63" s="7"/>
      <c r="L63" s="7"/>
      <c r="M63" s="7"/>
      <c r="N63" s="7"/>
      <c r="O63" s="8">
        <f t="shared" si="22"/>
        <v>0</v>
      </c>
      <c r="Q63" s="53">
        <v>1493</v>
      </c>
      <c r="R63" s="33" t="s">
        <v>126</v>
      </c>
      <c r="S63" s="7">
        <v>5</v>
      </c>
      <c r="T63" s="7">
        <v>6</v>
      </c>
      <c r="U63" s="7"/>
      <c r="V63" s="7"/>
      <c r="W63" s="8">
        <f t="shared" si="23"/>
        <v>11</v>
      </c>
    </row>
    <row r="64" spans="1:23">
      <c r="A64" s="53">
        <v>1491</v>
      </c>
      <c r="B64" s="33" t="s">
        <v>127</v>
      </c>
      <c r="C64" s="7">
        <v>2</v>
      </c>
      <c r="D64" s="7">
        <v>3</v>
      </c>
      <c r="E64" s="7"/>
      <c r="F64" s="7"/>
      <c r="G64" s="8">
        <f t="shared" si="21"/>
        <v>5</v>
      </c>
      <c r="H64" s="11"/>
      <c r="I64" s="53">
        <v>1492</v>
      </c>
      <c r="J64" s="33" t="s">
        <v>127</v>
      </c>
      <c r="K64" s="7"/>
      <c r="L64" s="7"/>
      <c r="M64" s="7"/>
      <c r="N64" s="7"/>
      <c r="O64" s="8">
        <f t="shared" si="22"/>
        <v>0</v>
      </c>
      <c r="Q64" s="53">
        <v>1493</v>
      </c>
      <c r="R64" s="33" t="s">
        <v>127</v>
      </c>
      <c r="S64" s="7">
        <v>9</v>
      </c>
      <c r="T64" s="7">
        <v>5</v>
      </c>
      <c r="U64" s="7"/>
      <c r="V64" s="7"/>
      <c r="W64" s="8">
        <f t="shared" si="23"/>
        <v>14</v>
      </c>
    </row>
    <row r="65" spans="1:23">
      <c r="A65" s="53">
        <v>1491</v>
      </c>
      <c r="B65" s="33" t="s">
        <v>128</v>
      </c>
      <c r="C65" s="7">
        <v>8</v>
      </c>
      <c r="D65" s="7">
        <v>6</v>
      </c>
      <c r="E65" s="7"/>
      <c r="F65" s="7"/>
      <c r="G65" s="8">
        <f t="shared" si="21"/>
        <v>14</v>
      </c>
      <c r="H65" s="11"/>
      <c r="I65" s="53">
        <v>1492</v>
      </c>
      <c r="J65" s="33" t="s">
        <v>128</v>
      </c>
      <c r="K65" s="7"/>
      <c r="L65" s="7"/>
      <c r="M65" s="7"/>
      <c r="N65" s="7"/>
      <c r="O65" s="8">
        <f t="shared" si="22"/>
        <v>0</v>
      </c>
      <c r="Q65" s="53">
        <v>1493</v>
      </c>
      <c r="R65" s="33" t="s">
        <v>128</v>
      </c>
      <c r="S65" s="7">
        <v>9</v>
      </c>
      <c r="T65" s="7">
        <v>9</v>
      </c>
      <c r="U65" s="7"/>
      <c r="V65" s="7"/>
      <c r="W65" s="8">
        <f t="shared" si="23"/>
        <v>18</v>
      </c>
    </row>
    <row r="66" spans="1:23">
      <c r="A66" s="53">
        <v>1491</v>
      </c>
      <c r="B66" s="33" t="s">
        <v>129</v>
      </c>
      <c r="C66" s="7"/>
      <c r="D66" s="7">
        <v>2</v>
      </c>
      <c r="E66" s="7"/>
      <c r="F66" s="7"/>
      <c r="G66" s="8">
        <f t="shared" si="21"/>
        <v>2</v>
      </c>
      <c r="H66" s="11"/>
      <c r="I66" s="53">
        <v>1492</v>
      </c>
      <c r="J66" s="33" t="s">
        <v>129</v>
      </c>
      <c r="K66" s="7"/>
      <c r="L66" s="7"/>
      <c r="M66" s="7"/>
      <c r="N66" s="7"/>
      <c r="O66" s="8">
        <f t="shared" si="22"/>
        <v>0</v>
      </c>
      <c r="Q66" s="53">
        <v>1493</v>
      </c>
      <c r="R66" s="33" t="s">
        <v>129</v>
      </c>
      <c r="S66" s="7">
        <v>2</v>
      </c>
      <c r="T66" s="7"/>
      <c r="U66" s="7"/>
      <c r="V66" s="7"/>
      <c r="W66" s="8">
        <f t="shared" si="23"/>
        <v>2</v>
      </c>
    </row>
    <row r="67" spans="1:23">
      <c r="A67" s="53">
        <v>1491</v>
      </c>
      <c r="B67" s="33" t="s">
        <v>130</v>
      </c>
      <c r="C67" s="7">
        <v>10</v>
      </c>
      <c r="D67" s="7">
        <v>8</v>
      </c>
      <c r="E67" s="7"/>
      <c r="F67" s="7"/>
      <c r="G67" s="8">
        <f t="shared" si="21"/>
        <v>18</v>
      </c>
      <c r="H67" s="11"/>
      <c r="I67" s="53">
        <v>1492</v>
      </c>
      <c r="J67" s="33" t="s">
        <v>130</v>
      </c>
      <c r="K67" s="7"/>
      <c r="L67" s="7"/>
      <c r="M67" s="7"/>
      <c r="N67" s="7"/>
      <c r="O67" s="8">
        <f t="shared" si="22"/>
        <v>0</v>
      </c>
      <c r="Q67" s="53">
        <v>1493</v>
      </c>
      <c r="R67" s="33" t="s">
        <v>130</v>
      </c>
      <c r="S67" s="7"/>
      <c r="T67" s="7"/>
      <c r="U67" s="7"/>
      <c r="V67" s="7"/>
      <c r="W67" s="8">
        <f t="shared" si="23"/>
        <v>0</v>
      </c>
    </row>
    <row r="68" spans="1:23">
      <c r="A68" s="53">
        <v>1491</v>
      </c>
      <c r="B68" s="33" t="s">
        <v>131</v>
      </c>
      <c r="C68" s="7">
        <v>27</v>
      </c>
      <c r="D68" s="7">
        <v>14</v>
      </c>
      <c r="E68" s="7"/>
      <c r="F68" s="7"/>
      <c r="G68" s="8">
        <f t="shared" si="21"/>
        <v>41</v>
      </c>
      <c r="H68" s="11"/>
      <c r="I68" s="53">
        <v>1492</v>
      </c>
      <c r="J68" s="33" t="s">
        <v>131</v>
      </c>
      <c r="K68" s="7"/>
      <c r="L68" s="7"/>
      <c r="M68" s="7"/>
      <c r="N68" s="7"/>
      <c r="O68" s="8">
        <f t="shared" si="22"/>
        <v>0</v>
      </c>
      <c r="Q68" s="53">
        <v>1493</v>
      </c>
      <c r="R68" s="33" t="s">
        <v>131</v>
      </c>
      <c r="S68" s="7">
        <v>5</v>
      </c>
      <c r="T68" s="7">
        <v>4</v>
      </c>
      <c r="U68" s="7"/>
      <c r="V68" s="7"/>
      <c r="W68" s="8">
        <f t="shared" si="23"/>
        <v>9</v>
      </c>
    </row>
    <row r="69" spans="1:23">
      <c r="A69" s="53">
        <v>1491</v>
      </c>
      <c r="B69" s="33" t="s">
        <v>132</v>
      </c>
      <c r="C69" s="7"/>
      <c r="D69" s="7"/>
      <c r="E69" s="7"/>
      <c r="F69" s="7"/>
      <c r="G69" s="8">
        <f t="shared" si="21"/>
        <v>0</v>
      </c>
      <c r="H69" s="11"/>
      <c r="I69" s="53">
        <v>1492</v>
      </c>
      <c r="J69" s="33" t="s">
        <v>132</v>
      </c>
      <c r="K69" s="7"/>
      <c r="L69" s="7"/>
      <c r="M69" s="7"/>
      <c r="N69" s="7"/>
      <c r="O69" s="8">
        <f t="shared" si="22"/>
        <v>0</v>
      </c>
      <c r="Q69" s="53">
        <v>1493</v>
      </c>
      <c r="R69" s="33" t="s">
        <v>132</v>
      </c>
      <c r="S69" s="7"/>
      <c r="T69" s="7"/>
      <c r="U69" s="7"/>
      <c r="V69" s="7"/>
      <c r="W69" s="8">
        <f t="shared" si="23"/>
        <v>0</v>
      </c>
    </row>
    <row r="70" spans="1:23">
      <c r="A70" s="53">
        <v>1491</v>
      </c>
      <c r="B70" s="33" t="s">
        <v>133</v>
      </c>
      <c r="C70" s="7">
        <v>1</v>
      </c>
      <c r="D70" s="7">
        <v>1</v>
      </c>
      <c r="E70" s="7"/>
      <c r="F70" s="7"/>
      <c r="G70" s="8">
        <f t="shared" si="21"/>
        <v>2</v>
      </c>
      <c r="H70" s="11"/>
      <c r="I70" s="53">
        <v>1492</v>
      </c>
      <c r="J70" s="33" t="s">
        <v>133</v>
      </c>
      <c r="K70" s="7"/>
      <c r="L70" s="7"/>
      <c r="M70" s="7"/>
      <c r="N70" s="7"/>
      <c r="O70" s="8">
        <f t="shared" si="22"/>
        <v>0</v>
      </c>
      <c r="Q70" s="53">
        <v>1493</v>
      </c>
      <c r="R70" s="33" t="s">
        <v>133</v>
      </c>
      <c r="S70" s="7"/>
      <c r="T70" s="7">
        <v>2</v>
      </c>
      <c r="U70" s="7"/>
      <c r="V70" s="7"/>
      <c r="W70" s="8">
        <f t="shared" si="23"/>
        <v>2</v>
      </c>
    </row>
    <row r="71" spans="1:23">
      <c r="A71" s="53">
        <v>1491</v>
      </c>
      <c r="B71" s="33" t="s">
        <v>134</v>
      </c>
      <c r="C71" s="7">
        <v>1</v>
      </c>
      <c r="D71" s="7"/>
      <c r="E71" s="7"/>
      <c r="F71" s="7"/>
      <c r="G71" s="8">
        <f t="shared" si="21"/>
        <v>1</v>
      </c>
      <c r="H71" s="11"/>
      <c r="I71" s="53">
        <v>1492</v>
      </c>
      <c r="J71" s="33" t="s">
        <v>134</v>
      </c>
      <c r="K71" s="7"/>
      <c r="L71" s="7"/>
      <c r="M71" s="7"/>
      <c r="N71" s="7"/>
      <c r="O71" s="8">
        <f t="shared" si="22"/>
        <v>0</v>
      </c>
      <c r="Q71" s="53">
        <v>1493</v>
      </c>
      <c r="R71" s="33" t="s">
        <v>134</v>
      </c>
      <c r="S71" s="7"/>
      <c r="T71" s="7"/>
      <c r="U71" s="7"/>
      <c r="V71" s="7"/>
      <c r="W71" s="8">
        <f t="shared" si="23"/>
        <v>0</v>
      </c>
    </row>
    <row r="72" spans="1:23">
      <c r="A72" s="53">
        <v>1491</v>
      </c>
      <c r="B72" s="33" t="s">
        <v>135</v>
      </c>
      <c r="C72" s="7">
        <v>12</v>
      </c>
      <c r="D72" s="7">
        <v>16</v>
      </c>
      <c r="E72" s="7"/>
      <c r="F72" s="7"/>
      <c r="G72" s="8">
        <f t="shared" si="21"/>
        <v>28</v>
      </c>
      <c r="H72" s="11"/>
      <c r="I72" s="53">
        <v>1492</v>
      </c>
      <c r="J72" s="33" t="s">
        <v>135</v>
      </c>
      <c r="K72" s="7"/>
      <c r="L72" s="7"/>
      <c r="M72" s="7"/>
      <c r="N72" s="7"/>
      <c r="O72" s="8">
        <f t="shared" si="22"/>
        <v>0</v>
      </c>
      <c r="Q72" s="53">
        <v>1493</v>
      </c>
      <c r="R72" s="33" t="s">
        <v>135</v>
      </c>
      <c r="S72" s="7">
        <v>7</v>
      </c>
      <c r="T72" s="7">
        <v>1</v>
      </c>
      <c r="U72" s="7"/>
      <c r="V72" s="7"/>
      <c r="W72" s="8">
        <f t="shared" si="23"/>
        <v>8</v>
      </c>
    </row>
    <row r="73" spans="1:23">
      <c r="A73" s="53">
        <v>1491</v>
      </c>
      <c r="B73" s="33" t="s">
        <v>136</v>
      </c>
      <c r="C73" s="7">
        <v>4</v>
      </c>
      <c r="D73" s="7">
        <v>4</v>
      </c>
      <c r="E73" s="7"/>
      <c r="F73" s="7"/>
      <c r="G73" s="8">
        <f t="shared" si="21"/>
        <v>8</v>
      </c>
      <c r="H73" s="11"/>
      <c r="I73" s="53">
        <v>1492</v>
      </c>
      <c r="J73" s="33" t="s">
        <v>136</v>
      </c>
      <c r="K73" s="7"/>
      <c r="L73" s="7"/>
      <c r="M73" s="7"/>
      <c r="N73" s="7"/>
      <c r="O73" s="8">
        <f t="shared" si="22"/>
        <v>0</v>
      </c>
      <c r="Q73" s="53">
        <v>1493</v>
      </c>
      <c r="R73" s="33" t="s">
        <v>136</v>
      </c>
      <c r="S73" s="7">
        <v>15</v>
      </c>
      <c r="T73" s="7">
        <v>8</v>
      </c>
      <c r="U73" s="7"/>
      <c r="V73" s="7"/>
      <c r="W73" s="8">
        <f t="shared" si="23"/>
        <v>23</v>
      </c>
    </row>
    <row r="74" spans="1:23">
      <c r="A74" s="53">
        <v>1491</v>
      </c>
      <c r="B74" s="33" t="s">
        <v>137</v>
      </c>
      <c r="C74" s="7">
        <v>1</v>
      </c>
      <c r="D74" s="7"/>
      <c r="E74" s="7"/>
      <c r="F74" s="7"/>
      <c r="G74" s="8">
        <f t="shared" si="21"/>
        <v>1</v>
      </c>
      <c r="H74" s="11"/>
      <c r="I74" s="53">
        <v>1492</v>
      </c>
      <c r="J74" s="33" t="s">
        <v>137</v>
      </c>
      <c r="K74" s="7"/>
      <c r="L74" s="7"/>
      <c r="M74" s="7"/>
      <c r="N74" s="7"/>
      <c r="O74" s="8">
        <f t="shared" si="22"/>
        <v>0</v>
      </c>
      <c r="Q74" s="53">
        <v>1493</v>
      </c>
      <c r="R74" s="33" t="s">
        <v>137</v>
      </c>
      <c r="S74" s="7"/>
      <c r="T74" s="7"/>
      <c r="U74" s="7"/>
      <c r="V74" s="7"/>
      <c r="W74" s="8">
        <f t="shared" si="23"/>
        <v>0</v>
      </c>
    </row>
    <row r="75" spans="1:23">
      <c r="A75" s="53">
        <v>1491</v>
      </c>
      <c r="B75" s="33" t="s">
        <v>116</v>
      </c>
      <c r="C75" s="7"/>
      <c r="D75" s="7"/>
      <c r="E75" s="7"/>
      <c r="F75" s="7"/>
      <c r="G75" s="8">
        <f t="shared" si="21"/>
        <v>0</v>
      </c>
      <c r="H75" s="11"/>
      <c r="I75" s="53">
        <v>1492</v>
      </c>
      <c r="J75" s="33" t="s">
        <v>116</v>
      </c>
      <c r="K75" s="7"/>
      <c r="L75" s="7"/>
      <c r="M75" s="7"/>
      <c r="N75" s="7"/>
      <c r="O75" s="8">
        <f t="shared" si="22"/>
        <v>0</v>
      </c>
      <c r="Q75" s="53">
        <v>1493</v>
      </c>
      <c r="R75" s="33" t="s">
        <v>116</v>
      </c>
      <c r="S75" s="7"/>
      <c r="T75" s="7"/>
      <c r="U75" s="7"/>
      <c r="V75" s="7"/>
      <c r="W75" s="8">
        <f t="shared" si="23"/>
        <v>0</v>
      </c>
    </row>
    <row r="76" spans="1:23">
      <c r="A76" s="53">
        <v>1491</v>
      </c>
      <c r="B76" s="33" t="s">
        <v>138</v>
      </c>
      <c r="C76" s="7"/>
      <c r="D76" s="7"/>
      <c r="E76" s="7"/>
      <c r="F76" s="7"/>
      <c r="G76" s="8">
        <f t="shared" si="21"/>
        <v>0</v>
      </c>
      <c r="H76" s="11"/>
      <c r="I76" s="53">
        <v>1492</v>
      </c>
      <c r="J76" s="33" t="s">
        <v>138</v>
      </c>
      <c r="K76" s="7"/>
      <c r="L76" s="7"/>
      <c r="M76" s="7"/>
      <c r="N76" s="7"/>
      <c r="O76" s="8">
        <f t="shared" si="22"/>
        <v>0</v>
      </c>
      <c r="Q76" s="53">
        <v>1493</v>
      </c>
      <c r="R76" s="33" t="s">
        <v>138</v>
      </c>
      <c r="S76" s="7">
        <v>12</v>
      </c>
      <c r="T76" s="7">
        <v>6</v>
      </c>
      <c r="U76" s="7"/>
      <c r="V76" s="7"/>
      <c r="W76" s="8">
        <f t="shared" si="23"/>
        <v>18</v>
      </c>
    </row>
    <row r="77" spans="1:23">
      <c r="A77" s="53">
        <v>1491</v>
      </c>
      <c r="B77" s="36" t="s">
        <v>117</v>
      </c>
      <c r="C77" s="35">
        <f>SUM(C55:C76)</f>
        <v>90</v>
      </c>
      <c r="D77" s="35">
        <f t="shared" ref="D77" si="24">SUM(D55:D76)</f>
        <v>75</v>
      </c>
      <c r="E77" s="35">
        <f t="shared" ref="E77" si="25">SUM(E55:E76)</f>
        <v>0</v>
      </c>
      <c r="F77" s="35">
        <f t="shared" ref="F77" si="26">SUM(F55:F76)</f>
        <v>0</v>
      </c>
      <c r="G77" s="35">
        <f t="shared" ref="G77" si="27">SUM(G55:G76)</f>
        <v>165</v>
      </c>
      <c r="H77" s="11"/>
      <c r="I77" s="53">
        <v>1492</v>
      </c>
      <c r="J77" s="36" t="s">
        <v>117</v>
      </c>
      <c r="K77" s="35">
        <f>SUM(K55:K76)</f>
        <v>0</v>
      </c>
      <c r="L77" s="35">
        <f t="shared" ref="L77" si="28">SUM(L55:L76)</f>
        <v>0</v>
      </c>
      <c r="M77" s="35">
        <f t="shared" ref="M77" si="29">SUM(M55:M76)</f>
        <v>0</v>
      </c>
      <c r="N77" s="35">
        <f t="shared" ref="N77" si="30">SUM(N55:N76)</f>
        <v>0</v>
      </c>
      <c r="O77" s="35">
        <f t="shared" ref="O77" si="31">SUM(O55:O76)</f>
        <v>0</v>
      </c>
      <c r="Q77" s="53">
        <v>1493</v>
      </c>
      <c r="R77" s="36" t="s">
        <v>117</v>
      </c>
      <c r="S77" s="35">
        <f>SUM(S55:S76)</f>
        <v>105</v>
      </c>
      <c r="T77" s="35">
        <f t="shared" ref="T77" si="32">SUM(T55:T76)</f>
        <v>70</v>
      </c>
      <c r="U77" s="35">
        <f t="shared" ref="U77" si="33">SUM(U55:U76)</f>
        <v>0</v>
      </c>
      <c r="V77" s="35">
        <f t="shared" ref="V77" si="34">SUM(V55:V76)</f>
        <v>0</v>
      </c>
      <c r="W77" s="35">
        <f t="shared" ref="W77" si="35">SUM(W55:W76)</f>
        <v>175</v>
      </c>
    </row>
    <row r="79" spans="1:23" ht="17.25" thickBot="1">
      <c r="A79" s="77" t="s">
        <v>110</v>
      </c>
      <c r="B79" s="77"/>
      <c r="C79" s="77"/>
      <c r="D79" s="77"/>
      <c r="E79" s="77"/>
      <c r="F79" s="77"/>
      <c r="G79" s="77"/>
      <c r="H79" s="11"/>
      <c r="I79" s="77" t="s">
        <v>110</v>
      </c>
      <c r="J79" s="77"/>
      <c r="K79" s="77"/>
      <c r="L79" s="77"/>
      <c r="M79" s="77"/>
      <c r="N79" s="77"/>
      <c r="O79" s="77"/>
      <c r="Q79" s="77" t="s">
        <v>110</v>
      </c>
      <c r="R79" s="77"/>
      <c r="S79" s="77"/>
      <c r="T79" s="77"/>
      <c r="U79" s="77"/>
      <c r="V79" s="77"/>
      <c r="W79" s="77"/>
    </row>
    <row r="80" spans="1:23" ht="51" thickTop="1" thickBot="1">
      <c r="A80" s="39" t="s">
        <v>111</v>
      </c>
      <c r="B80" s="10" t="s">
        <v>112</v>
      </c>
      <c r="C80" s="3" t="s">
        <v>113</v>
      </c>
      <c r="D80" s="3" t="s">
        <v>114</v>
      </c>
      <c r="E80" s="3" t="s">
        <v>115</v>
      </c>
      <c r="F80" s="10" t="s">
        <v>116</v>
      </c>
      <c r="G80" s="3" t="s">
        <v>117</v>
      </c>
      <c r="H80" s="11"/>
      <c r="I80" s="39" t="s">
        <v>111</v>
      </c>
      <c r="J80" s="10" t="s">
        <v>112</v>
      </c>
      <c r="K80" s="3" t="s">
        <v>113</v>
      </c>
      <c r="L80" s="3" t="s">
        <v>114</v>
      </c>
      <c r="M80" s="3" t="s">
        <v>115</v>
      </c>
      <c r="N80" s="10" t="s">
        <v>116</v>
      </c>
      <c r="O80" s="3" t="s">
        <v>117</v>
      </c>
      <c r="Q80" s="39" t="s">
        <v>111</v>
      </c>
      <c r="R80" s="10" t="s">
        <v>112</v>
      </c>
      <c r="S80" s="3" t="s">
        <v>113</v>
      </c>
      <c r="T80" s="3" t="s">
        <v>114</v>
      </c>
      <c r="U80" s="3" t="s">
        <v>115</v>
      </c>
      <c r="V80" s="10" t="s">
        <v>116</v>
      </c>
      <c r="W80" s="3" t="s">
        <v>117</v>
      </c>
    </row>
    <row r="81" spans="1:23" ht="17.25" thickTop="1">
      <c r="A81" s="53">
        <v>1494</v>
      </c>
      <c r="B81" s="2" t="s">
        <v>118</v>
      </c>
      <c r="C81" s="7"/>
      <c r="D81" s="7"/>
      <c r="E81" s="7"/>
      <c r="F81" s="7"/>
      <c r="G81" s="8">
        <f>SUM(C81:F81)</f>
        <v>0</v>
      </c>
      <c r="H81" s="11"/>
      <c r="I81" s="53">
        <v>1495</v>
      </c>
      <c r="J81" s="2" t="s">
        <v>118</v>
      </c>
      <c r="K81" s="7">
        <v>4</v>
      </c>
      <c r="L81" s="7"/>
      <c r="M81" s="7"/>
      <c r="N81" s="7"/>
      <c r="O81" s="8">
        <f>SUM(K81:N81)</f>
        <v>4</v>
      </c>
      <c r="Q81" s="53">
        <v>1496</v>
      </c>
      <c r="R81" s="2" t="s">
        <v>118</v>
      </c>
      <c r="S81" s="7">
        <v>64</v>
      </c>
      <c r="T81" s="7">
        <v>65</v>
      </c>
      <c r="U81" s="7"/>
      <c r="V81" s="7"/>
      <c r="W81" s="8">
        <f>SUM(S81:V81)</f>
        <v>129</v>
      </c>
    </row>
    <row r="82" spans="1:23">
      <c r="A82" s="53">
        <v>1494</v>
      </c>
      <c r="B82" s="33" t="s">
        <v>119</v>
      </c>
      <c r="C82" s="7"/>
      <c r="D82" s="7"/>
      <c r="E82" s="7"/>
      <c r="F82" s="7"/>
      <c r="G82" s="8">
        <f t="shared" ref="G82:G102" si="36">SUM(C82:F82)</f>
        <v>0</v>
      </c>
      <c r="H82" s="11"/>
      <c r="I82" s="53">
        <v>1495</v>
      </c>
      <c r="J82" s="33" t="s">
        <v>119</v>
      </c>
      <c r="K82" s="7">
        <v>4</v>
      </c>
      <c r="L82" s="7">
        <v>2</v>
      </c>
      <c r="M82" s="7"/>
      <c r="N82" s="7"/>
      <c r="O82" s="8">
        <f t="shared" ref="O82:O102" si="37">SUM(K82:N82)</f>
        <v>6</v>
      </c>
      <c r="Q82" s="53">
        <v>1496</v>
      </c>
      <c r="R82" s="33" t="s">
        <v>119</v>
      </c>
      <c r="S82" s="7">
        <v>16</v>
      </c>
      <c r="T82" s="7">
        <v>14</v>
      </c>
      <c r="U82" s="7"/>
      <c r="V82" s="7"/>
      <c r="W82" s="8">
        <f t="shared" ref="W82:W102" si="38">SUM(S82:V82)</f>
        <v>30</v>
      </c>
    </row>
    <row r="83" spans="1:23">
      <c r="A83" s="53">
        <v>1494</v>
      </c>
      <c r="B83" s="33" t="s">
        <v>120</v>
      </c>
      <c r="C83" s="7"/>
      <c r="D83" s="7"/>
      <c r="E83" s="7"/>
      <c r="F83" s="7"/>
      <c r="G83" s="8">
        <f t="shared" si="36"/>
        <v>0</v>
      </c>
      <c r="H83" s="11"/>
      <c r="I83" s="53">
        <v>1495</v>
      </c>
      <c r="J83" s="33" t="s">
        <v>120</v>
      </c>
      <c r="K83" s="7"/>
      <c r="L83" s="7"/>
      <c r="M83" s="7"/>
      <c r="N83" s="7"/>
      <c r="O83" s="8">
        <f t="shared" si="37"/>
        <v>0</v>
      </c>
      <c r="Q83" s="53">
        <v>1496</v>
      </c>
      <c r="R83" s="33" t="s">
        <v>120</v>
      </c>
      <c r="S83" s="7">
        <v>20</v>
      </c>
      <c r="T83" s="7">
        <v>20</v>
      </c>
      <c r="U83" s="7"/>
      <c r="V83" s="7"/>
      <c r="W83" s="8">
        <f t="shared" si="38"/>
        <v>40</v>
      </c>
    </row>
    <row r="84" spans="1:23">
      <c r="A84" s="53">
        <v>1494</v>
      </c>
      <c r="B84" s="33" t="s">
        <v>121</v>
      </c>
      <c r="C84" s="7"/>
      <c r="D84" s="7"/>
      <c r="E84" s="7"/>
      <c r="F84" s="7"/>
      <c r="G84" s="8">
        <f t="shared" si="36"/>
        <v>0</v>
      </c>
      <c r="H84" s="11"/>
      <c r="I84" s="53">
        <v>1495</v>
      </c>
      <c r="J84" s="33" t="s">
        <v>121</v>
      </c>
      <c r="K84" s="7">
        <v>1</v>
      </c>
      <c r="L84" s="7">
        <v>2</v>
      </c>
      <c r="M84" s="7"/>
      <c r="N84" s="7"/>
      <c r="O84" s="8">
        <f t="shared" si="37"/>
        <v>3</v>
      </c>
      <c r="Q84" s="53">
        <v>1496</v>
      </c>
      <c r="R84" s="33" t="s">
        <v>121</v>
      </c>
      <c r="S84" s="7">
        <v>30</v>
      </c>
      <c r="T84" s="7">
        <v>17</v>
      </c>
      <c r="U84" s="7"/>
      <c r="V84" s="7"/>
      <c r="W84" s="8">
        <f t="shared" si="38"/>
        <v>47</v>
      </c>
    </row>
    <row r="85" spans="1:23">
      <c r="A85" s="53">
        <v>1494</v>
      </c>
      <c r="B85" s="33" t="s">
        <v>122</v>
      </c>
      <c r="C85" s="7"/>
      <c r="D85" s="7"/>
      <c r="E85" s="7"/>
      <c r="F85" s="7"/>
      <c r="G85" s="8">
        <f t="shared" si="36"/>
        <v>0</v>
      </c>
      <c r="H85" s="11"/>
      <c r="I85" s="53">
        <v>1495</v>
      </c>
      <c r="J85" s="33" t="s">
        <v>122</v>
      </c>
      <c r="K85" s="7">
        <v>8</v>
      </c>
      <c r="L85" s="7">
        <v>5</v>
      </c>
      <c r="M85" s="7"/>
      <c r="N85" s="7"/>
      <c r="O85" s="8">
        <f t="shared" si="37"/>
        <v>13</v>
      </c>
      <c r="Q85" s="53">
        <v>1496</v>
      </c>
      <c r="R85" s="33" t="s">
        <v>122</v>
      </c>
      <c r="S85" s="7">
        <v>128</v>
      </c>
      <c r="T85" s="7">
        <v>128</v>
      </c>
      <c r="U85" s="7"/>
      <c r="V85" s="7"/>
      <c r="W85" s="8">
        <f t="shared" si="38"/>
        <v>256</v>
      </c>
    </row>
    <row r="86" spans="1:23">
      <c r="A86" s="53">
        <v>1494</v>
      </c>
      <c r="B86" s="33" t="s">
        <v>123</v>
      </c>
      <c r="C86" s="7"/>
      <c r="D86" s="7"/>
      <c r="E86" s="7"/>
      <c r="F86" s="7"/>
      <c r="G86" s="8">
        <f t="shared" si="36"/>
        <v>0</v>
      </c>
      <c r="H86" s="11"/>
      <c r="I86" s="53">
        <v>1495</v>
      </c>
      <c r="J86" s="33" t="s">
        <v>123</v>
      </c>
      <c r="K86" s="7"/>
      <c r="L86" s="7"/>
      <c r="M86" s="7"/>
      <c r="N86" s="7"/>
      <c r="O86" s="8">
        <f t="shared" si="37"/>
        <v>0</v>
      </c>
      <c r="Q86" s="53">
        <v>1496</v>
      </c>
      <c r="R86" s="33" t="s">
        <v>123</v>
      </c>
      <c r="S86" s="7"/>
      <c r="T86" s="7"/>
      <c r="U86" s="7"/>
      <c r="V86" s="7"/>
      <c r="W86" s="8">
        <f t="shared" si="38"/>
        <v>0</v>
      </c>
    </row>
    <row r="87" spans="1:23">
      <c r="A87" s="53">
        <v>1494</v>
      </c>
      <c r="B87" s="33" t="s">
        <v>124</v>
      </c>
      <c r="C87" s="7"/>
      <c r="D87" s="7"/>
      <c r="E87" s="7"/>
      <c r="F87" s="7"/>
      <c r="G87" s="8">
        <f t="shared" si="36"/>
        <v>0</v>
      </c>
      <c r="H87" s="11"/>
      <c r="I87" s="53">
        <v>1495</v>
      </c>
      <c r="J87" s="33" t="s">
        <v>124</v>
      </c>
      <c r="K87" s="7">
        <v>12</v>
      </c>
      <c r="L87" s="7">
        <v>16</v>
      </c>
      <c r="M87" s="7"/>
      <c r="N87" s="7"/>
      <c r="O87" s="8">
        <f t="shared" si="37"/>
        <v>28</v>
      </c>
      <c r="Q87" s="53">
        <v>1496</v>
      </c>
      <c r="R87" s="33" t="s">
        <v>124</v>
      </c>
      <c r="S87" s="7">
        <v>120</v>
      </c>
      <c r="T87" s="7">
        <v>112</v>
      </c>
      <c r="U87" s="7"/>
      <c r="V87" s="7"/>
      <c r="W87" s="8">
        <f t="shared" si="38"/>
        <v>232</v>
      </c>
    </row>
    <row r="88" spans="1:23">
      <c r="A88" s="53">
        <v>1494</v>
      </c>
      <c r="B88" s="33" t="s">
        <v>125</v>
      </c>
      <c r="C88" s="7"/>
      <c r="D88" s="7"/>
      <c r="E88" s="7"/>
      <c r="F88" s="7"/>
      <c r="G88" s="8">
        <f t="shared" si="36"/>
        <v>0</v>
      </c>
      <c r="H88" s="11"/>
      <c r="I88" s="53">
        <v>1495</v>
      </c>
      <c r="J88" s="33" t="s">
        <v>125</v>
      </c>
      <c r="K88" s="7">
        <v>15</v>
      </c>
      <c r="L88" s="7">
        <v>17</v>
      </c>
      <c r="M88" s="7"/>
      <c r="N88" s="7"/>
      <c r="O88" s="8">
        <f t="shared" si="37"/>
        <v>32</v>
      </c>
      <c r="Q88" s="53">
        <v>1496</v>
      </c>
      <c r="R88" s="33" t="s">
        <v>125</v>
      </c>
      <c r="S88" s="7">
        <v>54</v>
      </c>
      <c r="T88" s="7">
        <v>57</v>
      </c>
      <c r="U88" s="7"/>
      <c r="V88" s="7"/>
      <c r="W88" s="8">
        <f t="shared" si="38"/>
        <v>111</v>
      </c>
    </row>
    <row r="89" spans="1:23">
      <c r="A89" s="53">
        <v>1494</v>
      </c>
      <c r="B89" s="33" t="s">
        <v>126</v>
      </c>
      <c r="C89" s="7"/>
      <c r="D89" s="7"/>
      <c r="E89" s="7"/>
      <c r="F89" s="7"/>
      <c r="G89" s="8">
        <f t="shared" si="36"/>
        <v>0</v>
      </c>
      <c r="H89" s="11"/>
      <c r="I89" s="53">
        <v>1495</v>
      </c>
      <c r="J89" s="33" t="s">
        <v>126</v>
      </c>
      <c r="K89" s="7">
        <v>4</v>
      </c>
      <c r="L89" s="7">
        <v>5</v>
      </c>
      <c r="M89" s="7"/>
      <c r="N89" s="7"/>
      <c r="O89" s="8">
        <f t="shared" si="37"/>
        <v>9</v>
      </c>
      <c r="Q89" s="53">
        <v>1496</v>
      </c>
      <c r="R89" s="33" t="s">
        <v>126</v>
      </c>
      <c r="S89" s="7"/>
      <c r="T89" s="7"/>
      <c r="U89" s="7"/>
      <c r="V89" s="7"/>
      <c r="W89" s="8">
        <f t="shared" si="38"/>
        <v>0</v>
      </c>
    </row>
    <row r="90" spans="1:23">
      <c r="A90" s="53">
        <v>1494</v>
      </c>
      <c r="B90" s="33" t="s">
        <v>127</v>
      </c>
      <c r="C90" s="7"/>
      <c r="D90" s="7"/>
      <c r="E90" s="7"/>
      <c r="F90" s="7"/>
      <c r="G90" s="8">
        <f t="shared" si="36"/>
        <v>0</v>
      </c>
      <c r="H90" s="11"/>
      <c r="I90" s="53">
        <v>1495</v>
      </c>
      <c r="J90" s="33" t="s">
        <v>127</v>
      </c>
      <c r="K90" s="7">
        <v>2</v>
      </c>
      <c r="L90" s="7">
        <v>3</v>
      </c>
      <c r="M90" s="7"/>
      <c r="N90" s="7"/>
      <c r="O90" s="8">
        <f t="shared" si="37"/>
        <v>5</v>
      </c>
      <c r="Q90" s="53">
        <v>1496</v>
      </c>
      <c r="R90" s="33" t="s">
        <v>127</v>
      </c>
      <c r="S90" s="7">
        <v>33</v>
      </c>
      <c r="T90" s="7">
        <v>26</v>
      </c>
      <c r="U90" s="7"/>
      <c r="V90" s="7"/>
      <c r="W90" s="8">
        <f t="shared" si="38"/>
        <v>59</v>
      </c>
    </row>
    <row r="91" spans="1:23">
      <c r="A91" s="53">
        <v>1494</v>
      </c>
      <c r="B91" s="33" t="s">
        <v>128</v>
      </c>
      <c r="C91" s="7"/>
      <c r="D91" s="7"/>
      <c r="E91" s="7"/>
      <c r="F91" s="7"/>
      <c r="G91" s="8">
        <f t="shared" si="36"/>
        <v>0</v>
      </c>
      <c r="H91" s="11"/>
      <c r="I91" s="53">
        <v>1495</v>
      </c>
      <c r="J91" s="33" t="s">
        <v>128</v>
      </c>
      <c r="K91" s="7">
        <v>4</v>
      </c>
      <c r="L91" s="7">
        <v>2</v>
      </c>
      <c r="M91" s="7"/>
      <c r="N91" s="7"/>
      <c r="O91" s="8">
        <f t="shared" si="37"/>
        <v>6</v>
      </c>
      <c r="Q91" s="53">
        <v>1496</v>
      </c>
      <c r="R91" s="33" t="s">
        <v>128</v>
      </c>
      <c r="S91" s="7">
        <v>30</v>
      </c>
      <c r="T91" s="7">
        <v>42</v>
      </c>
      <c r="U91" s="7"/>
      <c r="V91" s="7"/>
      <c r="W91" s="8">
        <f t="shared" si="38"/>
        <v>72</v>
      </c>
    </row>
    <row r="92" spans="1:23">
      <c r="A92" s="53">
        <v>1494</v>
      </c>
      <c r="B92" s="33" t="s">
        <v>129</v>
      </c>
      <c r="C92" s="7"/>
      <c r="D92" s="7"/>
      <c r="E92" s="7"/>
      <c r="F92" s="7"/>
      <c r="G92" s="8">
        <f t="shared" si="36"/>
        <v>0</v>
      </c>
      <c r="H92" s="11"/>
      <c r="I92" s="53">
        <v>1495</v>
      </c>
      <c r="J92" s="33" t="s">
        <v>129</v>
      </c>
      <c r="K92" s="7"/>
      <c r="L92" s="7"/>
      <c r="M92" s="7"/>
      <c r="N92" s="7"/>
      <c r="O92" s="8">
        <f t="shared" si="37"/>
        <v>0</v>
      </c>
      <c r="Q92" s="53">
        <v>1496</v>
      </c>
      <c r="R92" s="33" t="s">
        <v>129</v>
      </c>
      <c r="S92" s="7"/>
      <c r="T92" s="7"/>
      <c r="U92" s="7"/>
      <c r="V92" s="7"/>
      <c r="W92" s="8">
        <f t="shared" si="38"/>
        <v>0</v>
      </c>
    </row>
    <row r="93" spans="1:23">
      <c r="A93" s="53">
        <v>1494</v>
      </c>
      <c r="B93" s="33" t="s">
        <v>130</v>
      </c>
      <c r="C93" s="7"/>
      <c r="D93" s="7"/>
      <c r="E93" s="7"/>
      <c r="F93" s="7"/>
      <c r="G93" s="8">
        <f t="shared" si="36"/>
        <v>0</v>
      </c>
      <c r="H93" s="11"/>
      <c r="I93" s="53">
        <v>1495</v>
      </c>
      <c r="J93" s="33" t="s">
        <v>130</v>
      </c>
      <c r="K93" s="7"/>
      <c r="L93" s="7"/>
      <c r="M93" s="7"/>
      <c r="N93" s="7"/>
      <c r="O93" s="8">
        <f t="shared" si="37"/>
        <v>0</v>
      </c>
      <c r="Q93" s="53">
        <v>1496</v>
      </c>
      <c r="R93" s="33" t="s">
        <v>130</v>
      </c>
      <c r="S93" s="7"/>
      <c r="T93" s="7"/>
      <c r="U93" s="7"/>
      <c r="V93" s="7"/>
      <c r="W93" s="8">
        <f t="shared" si="38"/>
        <v>0</v>
      </c>
    </row>
    <row r="94" spans="1:23">
      <c r="A94" s="53">
        <v>1494</v>
      </c>
      <c r="B94" s="33" t="s">
        <v>131</v>
      </c>
      <c r="C94" s="7">
        <v>1</v>
      </c>
      <c r="D94" s="7">
        <v>2</v>
      </c>
      <c r="E94" s="7"/>
      <c r="F94" s="7"/>
      <c r="G94" s="8">
        <f t="shared" si="36"/>
        <v>3</v>
      </c>
      <c r="H94" s="11"/>
      <c r="I94" s="53">
        <v>1495</v>
      </c>
      <c r="J94" s="33" t="s">
        <v>131</v>
      </c>
      <c r="K94" s="7">
        <v>36</v>
      </c>
      <c r="L94" s="7">
        <v>35</v>
      </c>
      <c r="M94" s="7"/>
      <c r="N94" s="7"/>
      <c r="O94" s="8">
        <f t="shared" si="37"/>
        <v>71</v>
      </c>
      <c r="Q94" s="53">
        <v>1496</v>
      </c>
      <c r="R94" s="33" t="s">
        <v>131</v>
      </c>
      <c r="S94" s="7">
        <v>76</v>
      </c>
      <c r="T94" s="7">
        <v>58</v>
      </c>
      <c r="U94" s="7"/>
      <c r="V94" s="7"/>
      <c r="W94" s="8">
        <f t="shared" si="38"/>
        <v>134</v>
      </c>
    </row>
    <row r="95" spans="1:23">
      <c r="A95" s="53">
        <v>1494</v>
      </c>
      <c r="B95" s="33" t="s">
        <v>132</v>
      </c>
      <c r="C95" s="7"/>
      <c r="D95" s="7"/>
      <c r="E95" s="7"/>
      <c r="F95" s="7"/>
      <c r="G95" s="8">
        <f t="shared" si="36"/>
        <v>0</v>
      </c>
      <c r="H95" s="11"/>
      <c r="I95" s="53">
        <v>1495</v>
      </c>
      <c r="J95" s="33" t="s">
        <v>132</v>
      </c>
      <c r="K95" s="7"/>
      <c r="L95" s="7"/>
      <c r="M95" s="7"/>
      <c r="N95" s="7"/>
      <c r="O95" s="8">
        <f t="shared" si="37"/>
        <v>0</v>
      </c>
      <c r="Q95" s="53">
        <v>1496</v>
      </c>
      <c r="R95" s="33" t="s">
        <v>132</v>
      </c>
      <c r="S95" s="7"/>
      <c r="T95" s="7"/>
      <c r="U95" s="7"/>
      <c r="V95" s="7"/>
      <c r="W95" s="8">
        <f t="shared" si="38"/>
        <v>0</v>
      </c>
    </row>
    <row r="96" spans="1:23">
      <c r="A96" s="53">
        <v>1494</v>
      </c>
      <c r="B96" s="33" t="s">
        <v>133</v>
      </c>
      <c r="C96" s="7"/>
      <c r="D96" s="7"/>
      <c r="E96" s="7"/>
      <c r="F96" s="7"/>
      <c r="G96" s="8">
        <f t="shared" si="36"/>
        <v>0</v>
      </c>
      <c r="H96" s="11"/>
      <c r="I96" s="53">
        <v>1495</v>
      </c>
      <c r="J96" s="33" t="s">
        <v>133</v>
      </c>
      <c r="K96" s="7"/>
      <c r="L96" s="7"/>
      <c r="M96" s="7"/>
      <c r="N96" s="7"/>
      <c r="O96" s="8">
        <f t="shared" si="37"/>
        <v>0</v>
      </c>
      <c r="Q96" s="53">
        <v>1496</v>
      </c>
      <c r="R96" s="33" t="s">
        <v>133</v>
      </c>
      <c r="S96" s="7"/>
      <c r="T96" s="7"/>
      <c r="U96" s="7"/>
      <c r="V96" s="7"/>
      <c r="W96" s="8">
        <f t="shared" si="38"/>
        <v>0</v>
      </c>
    </row>
    <row r="97" spans="1:23">
      <c r="A97" s="53">
        <v>1494</v>
      </c>
      <c r="B97" s="33" t="s">
        <v>134</v>
      </c>
      <c r="C97" s="7"/>
      <c r="D97" s="7"/>
      <c r="E97" s="7"/>
      <c r="F97" s="7"/>
      <c r="G97" s="8">
        <f t="shared" si="36"/>
        <v>0</v>
      </c>
      <c r="H97" s="11"/>
      <c r="I97" s="53">
        <v>1495</v>
      </c>
      <c r="J97" s="33" t="s">
        <v>134</v>
      </c>
      <c r="K97" s="7">
        <v>32</v>
      </c>
      <c r="L97" s="7">
        <v>25</v>
      </c>
      <c r="M97" s="7"/>
      <c r="N97" s="7"/>
      <c r="O97" s="8">
        <f t="shared" si="37"/>
        <v>57</v>
      </c>
      <c r="Q97" s="53">
        <v>1496</v>
      </c>
      <c r="R97" s="33" t="s">
        <v>134</v>
      </c>
      <c r="S97" s="7"/>
      <c r="T97" s="7"/>
      <c r="U97" s="7"/>
      <c r="V97" s="7"/>
      <c r="W97" s="8">
        <f t="shared" si="38"/>
        <v>0</v>
      </c>
    </row>
    <row r="98" spans="1:23">
      <c r="A98" s="53">
        <v>1494</v>
      </c>
      <c r="B98" s="33" t="s">
        <v>135</v>
      </c>
      <c r="C98" s="7"/>
      <c r="D98" s="7"/>
      <c r="E98" s="7"/>
      <c r="F98" s="7"/>
      <c r="G98" s="8">
        <f t="shared" si="36"/>
        <v>0</v>
      </c>
      <c r="H98" s="11"/>
      <c r="I98" s="53">
        <v>1495</v>
      </c>
      <c r="J98" s="33" t="s">
        <v>135</v>
      </c>
      <c r="K98" s="7">
        <v>1</v>
      </c>
      <c r="L98" s="7"/>
      <c r="M98" s="7"/>
      <c r="N98" s="7"/>
      <c r="O98" s="8">
        <f t="shared" si="37"/>
        <v>1</v>
      </c>
      <c r="Q98" s="53">
        <v>1496</v>
      </c>
      <c r="R98" s="33" t="s">
        <v>135</v>
      </c>
      <c r="S98" s="7">
        <v>49</v>
      </c>
      <c r="T98" s="7">
        <v>44</v>
      </c>
      <c r="U98" s="7"/>
      <c r="V98" s="7"/>
      <c r="W98" s="8">
        <f t="shared" si="38"/>
        <v>93</v>
      </c>
    </row>
    <row r="99" spans="1:23">
      <c r="A99" s="53">
        <v>1494</v>
      </c>
      <c r="B99" s="33" t="s">
        <v>136</v>
      </c>
      <c r="C99" s="7"/>
      <c r="D99" s="7"/>
      <c r="E99" s="7"/>
      <c r="F99" s="7"/>
      <c r="G99" s="8">
        <f t="shared" si="36"/>
        <v>0</v>
      </c>
      <c r="H99" s="11"/>
      <c r="I99" s="53">
        <v>1495</v>
      </c>
      <c r="J99" s="33" t="s">
        <v>136</v>
      </c>
      <c r="K99" s="7">
        <v>10</v>
      </c>
      <c r="L99" s="7">
        <v>9</v>
      </c>
      <c r="M99" s="7"/>
      <c r="N99" s="7"/>
      <c r="O99" s="8">
        <f t="shared" si="37"/>
        <v>19</v>
      </c>
      <c r="Q99" s="53">
        <v>1496</v>
      </c>
      <c r="R99" s="33" t="s">
        <v>136</v>
      </c>
      <c r="S99" s="7">
        <v>128</v>
      </c>
      <c r="T99" s="7">
        <v>124</v>
      </c>
      <c r="U99" s="7"/>
      <c r="V99" s="7"/>
      <c r="W99" s="8">
        <f t="shared" si="38"/>
        <v>252</v>
      </c>
    </row>
    <row r="100" spans="1:23">
      <c r="A100" s="53">
        <v>1494</v>
      </c>
      <c r="B100" s="33" t="s">
        <v>137</v>
      </c>
      <c r="C100" s="7"/>
      <c r="D100" s="7"/>
      <c r="E100" s="7"/>
      <c r="F100" s="7"/>
      <c r="G100" s="8">
        <f t="shared" si="36"/>
        <v>0</v>
      </c>
      <c r="H100" s="11"/>
      <c r="I100" s="53">
        <v>1495</v>
      </c>
      <c r="J100" s="33" t="s">
        <v>137</v>
      </c>
      <c r="K100" s="7"/>
      <c r="L100" s="7"/>
      <c r="M100" s="7"/>
      <c r="N100" s="7"/>
      <c r="O100" s="8">
        <f t="shared" si="37"/>
        <v>0</v>
      </c>
      <c r="Q100" s="53">
        <v>1496</v>
      </c>
      <c r="R100" s="33" t="s">
        <v>137</v>
      </c>
      <c r="S100" s="7"/>
      <c r="T100" s="7"/>
      <c r="U100" s="7"/>
      <c r="V100" s="7"/>
      <c r="W100" s="8">
        <f t="shared" si="38"/>
        <v>0</v>
      </c>
    </row>
    <row r="101" spans="1:23">
      <c r="A101" s="53">
        <v>1494</v>
      </c>
      <c r="B101" s="33" t="s">
        <v>116</v>
      </c>
      <c r="C101" s="7"/>
      <c r="D101" s="7"/>
      <c r="E101" s="7"/>
      <c r="F101" s="7"/>
      <c r="G101" s="8">
        <f t="shared" si="36"/>
        <v>0</v>
      </c>
      <c r="H101" s="11"/>
      <c r="I101" s="53">
        <v>1495</v>
      </c>
      <c r="J101" s="33" t="s">
        <v>116</v>
      </c>
      <c r="K101" s="7"/>
      <c r="L101" s="7"/>
      <c r="M101" s="7"/>
      <c r="N101" s="7"/>
      <c r="O101" s="8">
        <f t="shared" si="37"/>
        <v>0</v>
      </c>
      <c r="Q101" s="53">
        <v>1496</v>
      </c>
      <c r="R101" s="33" t="s">
        <v>116</v>
      </c>
      <c r="S101" s="7"/>
      <c r="T101" s="7"/>
      <c r="U101" s="7"/>
      <c r="V101" s="7"/>
      <c r="W101" s="8">
        <f t="shared" si="38"/>
        <v>0</v>
      </c>
    </row>
    <row r="102" spans="1:23">
      <c r="A102" s="53">
        <v>1494</v>
      </c>
      <c r="B102" s="33" t="s">
        <v>138</v>
      </c>
      <c r="C102" s="7"/>
      <c r="D102" s="7"/>
      <c r="E102" s="7"/>
      <c r="F102" s="7"/>
      <c r="G102" s="8">
        <f t="shared" si="36"/>
        <v>0</v>
      </c>
      <c r="H102" s="11"/>
      <c r="I102" s="53">
        <v>1495</v>
      </c>
      <c r="J102" s="33" t="s">
        <v>138</v>
      </c>
      <c r="K102" s="7"/>
      <c r="L102" s="7"/>
      <c r="M102" s="7"/>
      <c r="N102" s="7"/>
      <c r="O102" s="8">
        <f t="shared" si="37"/>
        <v>0</v>
      </c>
      <c r="Q102" s="53">
        <v>1496</v>
      </c>
      <c r="R102" s="33" t="s">
        <v>138</v>
      </c>
      <c r="S102" s="7"/>
      <c r="T102" s="7"/>
      <c r="U102" s="7"/>
      <c r="V102" s="7"/>
      <c r="W102" s="8">
        <f t="shared" si="38"/>
        <v>0</v>
      </c>
    </row>
    <row r="103" spans="1:23">
      <c r="A103" s="53">
        <v>1494</v>
      </c>
      <c r="B103" s="36" t="s">
        <v>117</v>
      </c>
      <c r="C103" s="35">
        <f>SUM(C81:C102)</f>
        <v>1</v>
      </c>
      <c r="D103" s="35">
        <f t="shared" ref="D103" si="39">SUM(D81:D102)</f>
        <v>2</v>
      </c>
      <c r="E103" s="35">
        <f t="shared" ref="E103" si="40">SUM(E81:E102)</f>
        <v>0</v>
      </c>
      <c r="F103" s="35">
        <f t="shared" ref="F103" si="41">SUM(F81:F102)</f>
        <v>0</v>
      </c>
      <c r="G103" s="35">
        <f t="shared" ref="G103" si="42">SUM(G81:G102)</f>
        <v>3</v>
      </c>
      <c r="H103" s="11"/>
      <c r="I103" s="53">
        <v>1495</v>
      </c>
      <c r="J103" s="36" t="s">
        <v>117</v>
      </c>
      <c r="K103" s="35">
        <f>SUM(K81:K102)</f>
        <v>133</v>
      </c>
      <c r="L103" s="35">
        <f t="shared" ref="L103" si="43">SUM(L81:L102)</f>
        <v>121</v>
      </c>
      <c r="M103" s="35">
        <f t="shared" ref="M103" si="44">SUM(M81:M102)</f>
        <v>0</v>
      </c>
      <c r="N103" s="35">
        <f t="shared" ref="N103" si="45">SUM(N81:N102)</f>
        <v>0</v>
      </c>
      <c r="O103" s="35">
        <f t="shared" ref="O103" si="46">SUM(O81:O102)</f>
        <v>254</v>
      </c>
      <c r="Q103" s="53">
        <v>1496</v>
      </c>
      <c r="R103" s="36" t="s">
        <v>117</v>
      </c>
      <c r="S103" s="35">
        <f>SUM(S81:S102)</f>
        <v>748</v>
      </c>
      <c r="T103" s="35">
        <f t="shared" ref="T103" si="47">SUM(T81:T102)</f>
        <v>707</v>
      </c>
      <c r="U103" s="35">
        <f t="shared" ref="U103" si="48">SUM(U81:U102)</f>
        <v>0</v>
      </c>
      <c r="V103" s="35">
        <f t="shared" ref="V103" si="49">SUM(V81:V102)</f>
        <v>0</v>
      </c>
      <c r="W103" s="35">
        <f t="shared" ref="W103" si="50">SUM(W81:W102)</f>
        <v>1455</v>
      </c>
    </row>
    <row r="105" spans="1:23" ht="17.25" thickBot="1">
      <c r="A105" s="77" t="s">
        <v>110</v>
      </c>
      <c r="B105" s="77"/>
      <c r="C105" s="77"/>
      <c r="D105" s="77"/>
      <c r="E105" s="77"/>
      <c r="F105" s="77"/>
      <c r="G105" s="77"/>
      <c r="H105" s="11"/>
      <c r="I105" s="77" t="s">
        <v>110</v>
      </c>
      <c r="J105" s="77"/>
      <c r="K105" s="77"/>
      <c r="L105" s="77"/>
      <c r="M105" s="77"/>
      <c r="N105" s="77"/>
      <c r="O105" s="77"/>
      <c r="Q105" s="77" t="s">
        <v>110</v>
      </c>
      <c r="R105" s="77"/>
      <c r="S105" s="77"/>
      <c r="T105" s="77"/>
      <c r="U105" s="77"/>
      <c r="V105" s="77"/>
      <c r="W105" s="77"/>
    </row>
    <row r="106" spans="1:23" ht="51" thickTop="1" thickBot="1">
      <c r="A106" s="39" t="s">
        <v>111</v>
      </c>
      <c r="B106" s="10" t="s">
        <v>112</v>
      </c>
      <c r="C106" s="3" t="s">
        <v>113</v>
      </c>
      <c r="D106" s="3" t="s">
        <v>114</v>
      </c>
      <c r="E106" s="3" t="s">
        <v>115</v>
      </c>
      <c r="F106" s="10" t="s">
        <v>116</v>
      </c>
      <c r="G106" s="3" t="s">
        <v>117</v>
      </c>
      <c r="H106" s="11"/>
      <c r="I106" s="39" t="s">
        <v>111</v>
      </c>
      <c r="J106" s="10" t="s">
        <v>112</v>
      </c>
      <c r="K106" s="3" t="s">
        <v>113</v>
      </c>
      <c r="L106" s="3" t="s">
        <v>114</v>
      </c>
      <c r="M106" s="3" t="s">
        <v>115</v>
      </c>
      <c r="N106" s="10" t="s">
        <v>116</v>
      </c>
      <c r="O106" s="3" t="s">
        <v>117</v>
      </c>
      <c r="Q106" s="39" t="s">
        <v>111</v>
      </c>
      <c r="R106" s="10" t="s">
        <v>112</v>
      </c>
      <c r="S106" s="3" t="s">
        <v>113</v>
      </c>
      <c r="T106" s="3" t="s">
        <v>114</v>
      </c>
      <c r="U106" s="3" t="s">
        <v>115</v>
      </c>
      <c r="V106" s="10" t="s">
        <v>116</v>
      </c>
      <c r="W106" s="3" t="s">
        <v>117</v>
      </c>
    </row>
    <row r="107" spans="1:23" ht="17.25" thickTop="1">
      <c r="A107" s="53">
        <v>1497</v>
      </c>
      <c r="B107" s="2" t="s">
        <v>118</v>
      </c>
      <c r="C107" s="7">
        <v>16</v>
      </c>
      <c r="D107" s="7">
        <v>28</v>
      </c>
      <c r="E107" s="7"/>
      <c r="F107" s="7"/>
      <c r="G107" s="8">
        <f>SUM(C107:F107)</f>
        <v>44</v>
      </c>
      <c r="H107" s="11"/>
      <c r="I107" s="53">
        <v>1498</v>
      </c>
      <c r="J107" s="2" t="s">
        <v>118</v>
      </c>
      <c r="K107" s="54">
        <v>0</v>
      </c>
      <c r="L107" s="55">
        <v>0</v>
      </c>
      <c r="M107" s="55">
        <v>0</v>
      </c>
      <c r="N107" s="55">
        <v>0</v>
      </c>
      <c r="O107" s="8">
        <f>SUM(K107:N107)</f>
        <v>0</v>
      </c>
      <c r="Q107" s="53">
        <v>1499</v>
      </c>
      <c r="R107" s="2" t="s">
        <v>118</v>
      </c>
      <c r="S107" s="7">
        <v>4</v>
      </c>
      <c r="T107" s="7">
        <v>10</v>
      </c>
      <c r="U107" s="7"/>
      <c r="V107" s="7"/>
      <c r="W107" s="8">
        <f>SUM(S107:V107)</f>
        <v>14</v>
      </c>
    </row>
    <row r="108" spans="1:23">
      <c r="A108" s="53">
        <v>1497</v>
      </c>
      <c r="B108" s="33" t="s">
        <v>119</v>
      </c>
      <c r="C108" s="7">
        <v>5</v>
      </c>
      <c r="D108" s="7">
        <v>4</v>
      </c>
      <c r="E108" s="7"/>
      <c r="F108" s="7"/>
      <c r="G108" s="8">
        <f t="shared" ref="G108:G128" si="51">SUM(C108:F108)</f>
        <v>9</v>
      </c>
      <c r="H108" s="11"/>
      <c r="I108" s="53">
        <v>1498</v>
      </c>
      <c r="J108" s="33" t="s">
        <v>119</v>
      </c>
      <c r="K108" s="56">
        <v>0</v>
      </c>
      <c r="L108" s="57">
        <v>0</v>
      </c>
      <c r="M108" s="56">
        <v>0</v>
      </c>
      <c r="N108" s="56">
        <v>0</v>
      </c>
      <c r="O108" s="8">
        <f t="shared" ref="O108:O128" si="52">SUM(K108:N108)</f>
        <v>0</v>
      </c>
      <c r="Q108" s="53">
        <v>1499</v>
      </c>
      <c r="R108" s="33" t="s">
        <v>119</v>
      </c>
      <c r="S108" s="7">
        <v>3</v>
      </c>
      <c r="T108" s="7">
        <v>2</v>
      </c>
      <c r="U108" s="7"/>
      <c r="V108" s="7"/>
      <c r="W108" s="8">
        <f t="shared" ref="W108:W128" si="53">SUM(S108:V108)</f>
        <v>5</v>
      </c>
    </row>
    <row r="109" spans="1:23">
      <c r="A109" s="53">
        <v>1497</v>
      </c>
      <c r="B109" s="33" t="s">
        <v>120</v>
      </c>
      <c r="C109" s="7">
        <v>16</v>
      </c>
      <c r="D109" s="7">
        <v>13</v>
      </c>
      <c r="E109" s="7"/>
      <c r="F109" s="7"/>
      <c r="G109" s="8">
        <f t="shared" si="51"/>
        <v>29</v>
      </c>
      <c r="H109" s="11"/>
      <c r="I109" s="53">
        <v>1498</v>
      </c>
      <c r="J109" s="33" t="s">
        <v>120</v>
      </c>
      <c r="K109" s="56">
        <v>0</v>
      </c>
      <c r="L109" s="57">
        <v>0</v>
      </c>
      <c r="M109" s="56">
        <v>0</v>
      </c>
      <c r="N109" s="56">
        <v>0</v>
      </c>
      <c r="O109" s="8">
        <f t="shared" si="52"/>
        <v>0</v>
      </c>
      <c r="Q109" s="53">
        <v>1499</v>
      </c>
      <c r="R109" s="33" t="s">
        <v>120</v>
      </c>
      <c r="S109" s="7"/>
      <c r="T109" s="7"/>
      <c r="U109" s="7"/>
      <c r="V109" s="7"/>
      <c r="W109" s="8">
        <f t="shared" si="53"/>
        <v>0</v>
      </c>
    </row>
    <row r="110" spans="1:23">
      <c r="A110" s="53">
        <v>1497</v>
      </c>
      <c r="B110" s="33" t="s">
        <v>121</v>
      </c>
      <c r="C110" s="7">
        <v>44</v>
      </c>
      <c r="D110" s="7">
        <v>47</v>
      </c>
      <c r="E110" s="7"/>
      <c r="F110" s="7"/>
      <c r="G110" s="8">
        <f t="shared" si="51"/>
        <v>91</v>
      </c>
      <c r="H110" s="11"/>
      <c r="I110" s="53">
        <v>1498</v>
      </c>
      <c r="J110" s="33" t="s">
        <v>121</v>
      </c>
      <c r="K110" s="58">
        <v>16</v>
      </c>
      <c r="L110" s="58">
        <v>11</v>
      </c>
      <c r="M110" s="58">
        <v>0</v>
      </c>
      <c r="N110" s="58">
        <v>0</v>
      </c>
      <c r="O110" s="8">
        <f t="shared" si="52"/>
        <v>27</v>
      </c>
      <c r="Q110" s="53">
        <v>1499</v>
      </c>
      <c r="R110" s="33" t="s">
        <v>121</v>
      </c>
      <c r="S110" s="7">
        <v>9</v>
      </c>
      <c r="T110" s="7">
        <v>9</v>
      </c>
      <c r="U110" s="7"/>
      <c r="V110" s="7"/>
      <c r="W110" s="8">
        <f t="shared" si="53"/>
        <v>18</v>
      </c>
    </row>
    <row r="111" spans="1:23">
      <c r="A111" s="53">
        <v>1497</v>
      </c>
      <c r="B111" s="33" t="s">
        <v>122</v>
      </c>
      <c r="C111" s="7">
        <v>64</v>
      </c>
      <c r="D111" s="7">
        <v>102</v>
      </c>
      <c r="E111" s="7"/>
      <c r="F111" s="7"/>
      <c r="G111" s="8">
        <f t="shared" si="51"/>
        <v>166</v>
      </c>
      <c r="H111" s="11"/>
      <c r="I111" s="53">
        <v>1498</v>
      </c>
      <c r="J111" s="33" t="s">
        <v>122</v>
      </c>
      <c r="K111" s="56">
        <v>12</v>
      </c>
      <c r="L111" s="56">
        <v>11</v>
      </c>
      <c r="M111" s="56">
        <v>0</v>
      </c>
      <c r="N111" s="56">
        <v>0</v>
      </c>
      <c r="O111" s="8">
        <f t="shared" si="52"/>
        <v>23</v>
      </c>
      <c r="Q111" s="53">
        <v>1499</v>
      </c>
      <c r="R111" s="33" t="s">
        <v>122</v>
      </c>
      <c r="S111" s="7">
        <v>30</v>
      </c>
      <c r="T111" s="7">
        <v>24</v>
      </c>
      <c r="U111" s="7"/>
      <c r="V111" s="7"/>
      <c r="W111" s="8">
        <f t="shared" si="53"/>
        <v>54</v>
      </c>
    </row>
    <row r="112" spans="1:23">
      <c r="A112" s="53">
        <v>1497</v>
      </c>
      <c r="B112" s="33" t="s">
        <v>123</v>
      </c>
      <c r="C112" s="7">
        <v>18</v>
      </c>
      <c r="D112" s="7">
        <v>31</v>
      </c>
      <c r="E112" s="7"/>
      <c r="F112" s="7"/>
      <c r="G112" s="8">
        <f t="shared" si="51"/>
        <v>49</v>
      </c>
      <c r="H112" s="11"/>
      <c r="I112" s="53">
        <v>1498</v>
      </c>
      <c r="J112" s="33" t="s">
        <v>123</v>
      </c>
      <c r="K112" s="56">
        <v>0</v>
      </c>
      <c r="L112" s="57">
        <v>0</v>
      </c>
      <c r="M112" s="56">
        <v>0</v>
      </c>
      <c r="N112" s="56">
        <v>0</v>
      </c>
      <c r="O112" s="8">
        <f t="shared" si="52"/>
        <v>0</v>
      </c>
      <c r="Q112" s="53">
        <v>1499</v>
      </c>
      <c r="R112" s="33" t="s">
        <v>123</v>
      </c>
      <c r="S112" s="7">
        <v>3</v>
      </c>
      <c r="T112" s="7">
        <v>2</v>
      </c>
      <c r="U112" s="7"/>
      <c r="V112" s="7"/>
      <c r="W112" s="8">
        <f t="shared" si="53"/>
        <v>5</v>
      </c>
    </row>
    <row r="113" spans="1:23">
      <c r="A113" s="53">
        <v>1497</v>
      </c>
      <c r="B113" s="33" t="s">
        <v>124</v>
      </c>
      <c r="C113" s="7">
        <v>112</v>
      </c>
      <c r="D113" s="7">
        <v>191</v>
      </c>
      <c r="E113" s="7"/>
      <c r="F113" s="7"/>
      <c r="G113" s="8">
        <f t="shared" si="51"/>
        <v>303</v>
      </c>
      <c r="H113" s="11"/>
      <c r="I113" s="53">
        <v>1498</v>
      </c>
      <c r="J113" s="33" t="s">
        <v>124</v>
      </c>
      <c r="K113" s="58">
        <v>0</v>
      </c>
      <c r="L113" s="59">
        <v>0</v>
      </c>
      <c r="M113" s="59">
        <v>0</v>
      </c>
      <c r="N113" s="59">
        <v>0</v>
      </c>
      <c r="O113" s="8">
        <f t="shared" si="52"/>
        <v>0</v>
      </c>
      <c r="Q113" s="53">
        <v>1499</v>
      </c>
      <c r="R113" s="33" t="s">
        <v>124</v>
      </c>
      <c r="S113" s="7">
        <v>80</v>
      </c>
      <c r="T113" s="7">
        <v>110</v>
      </c>
      <c r="U113" s="7"/>
      <c r="V113" s="7"/>
      <c r="W113" s="8">
        <f t="shared" si="53"/>
        <v>190</v>
      </c>
    </row>
    <row r="114" spans="1:23">
      <c r="A114" s="53">
        <v>1497</v>
      </c>
      <c r="B114" s="33" t="s">
        <v>125</v>
      </c>
      <c r="C114" s="7">
        <v>72</v>
      </c>
      <c r="D114" s="7">
        <v>142</v>
      </c>
      <c r="E114" s="7"/>
      <c r="F114" s="7"/>
      <c r="G114" s="8">
        <f t="shared" si="51"/>
        <v>214</v>
      </c>
      <c r="H114" s="11"/>
      <c r="I114" s="53">
        <v>1498</v>
      </c>
      <c r="J114" s="33" t="s">
        <v>125</v>
      </c>
      <c r="K114" s="58">
        <v>20</v>
      </c>
      <c r="L114" s="59">
        <v>20</v>
      </c>
      <c r="M114" s="59">
        <v>0</v>
      </c>
      <c r="N114" s="59">
        <v>0</v>
      </c>
      <c r="O114" s="8">
        <f t="shared" si="52"/>
        <v>40</v>
      </c>
      <c r="Q114" s="53">
        <v>1499</v>
      </c>
      <c r="R114" s="33" t="s">
        <v>125</v>
      </c>
      <c r="S114" s="7">
        <v>38</v>
      </c>
      <c r="T114" s="7">
        <v>49</v>
      </c>
      <c r="U114" s="7">
        <v>1</v>
      </c>
      <c r="V114" s="7"/>
      <c r="W114" s="8">
        <f t="shared" si="53"/>
        <v>88</v>
      </c>
    </row>
    <row r="115" spans="1:23">
      <c r="A115" s="53">
        <v>1497</v>
      </c>
      <c r="B115" s="33" t="s">
        <v>126</v>
      </c>
      <c r="C115" s="7">
        <v>13</v>
      </c>
      <c r="D115" s="7">
        <v>24</v>
      </c>
      <c r="E115" s="7"/>
      <c r="F115" s="7"/>
      <c r="G115" s="8">
        <f t="shared" si="51"/>
        <v>37</v>
      </c>
      <c r="H115" s="11"/>
      <c r="I115" s="53">
        <v>1498</v>
      </c>
      <c r="J115" s="33" t="s">
        <v>126</v>
      </c>
      <c r="K115" s="56">
        <v>0</v>
      </c>
      <c r="L115" s="57">
        <v>0</v>
      </c>
      <c r="M115" s="56">
        <v>0</v>
      </c>
      <c r="N115" s="56">
        <v>0</v>
      </c>
      <c r="O115" s="8">
        <f t="shared" si="52"/>
        <v>0</v>
      </c>
      <c r="Q115" s="53">
        <v>1499</v>
      </c>
      <c r="R115" s="33" t="s">
        <v>126</v>
      </c>
      <c r="S115" s="7">
        <v>5</v>
      </c>
      <c r="T115" s="7">
        <v>5</v>
      </c>
      <c r="U115" s="7"/>
      <c r="V115" s="7"/>
      <c r="W115" s="8">
        <f t="shared" si="53"/>
        <v>10</v>
      </c>
    </row>
    <row r="116" spans="1:23">
      <c r="A116" s="53">
        <v>1497</v>
      </c>
      <c r="B116" s="33" t="s">
        <v>127</v>
      </c>
      <c r="C116" s="7">
        <v>37</v>
      </c>
      <c r="D116" s="7">
        <v>31</v>
      </c>
      <c r="E116" s="7"/>
      <c r="F116" s="7"/>
      <c r="G116" s="8">
        <f t="shared" si="51"/>
        <v>68</v>
      </c>
      <c r="H116" s="11"/>
      <c r="I116" s="53">
        <v>1498</v>
      </c>
      <c r="J116" s="33" t="s">
        <v>127</v>
      </c>
      <c r="K116" s="58">
        <v>7</v>
      </c>
      <c r="L116" s="59">
        <v>7</v>
      </c>
      <c r="M116" s="59">
        <v>0</v>
      </c>
      <c r="N116" s="59">
        <v>0</v>
      </c>
      <c r="O116" s="8">
        <f t="shared" si="52"/>
        <v>14</v>
      </c>
      <c r="Q116" s="53">
        <v>1499</v>
      </c>
      <c r="R116" s="33" t="s">
        <v>127</v>
      </c>
      <c r="S116" s="7">
        <v>10</v>
      </c>
      <c r="T116" s="7">
        <v>14</v>
      </c>
      <c r="U116" s="7"/>
      <c r="V116" s="7"/>
      <c r="W116" s="8">
        <f t="shared" si="53"/>
        <v>24</v>
      </c>
    </row>
    <row r="117" spans="1:23">
      <c r="A117" s="53">
        <v>1497</v>
      </c>
      <c r="B117" s="33" t="s">
        <v>128</v>
      </c>
      <c r="C117" s="7">
        <v>41</v>
      </c>
      <c r="D117" s="7">
        <v>62</v>
      </c>
      <c r="E117" s="7"/>
      <c r="F117" s="7"/>
      <c r="G117" s="8">
        <f t="shared" si="51"/>
        <v>103</v>
      </c>
      <c r="H117" s="11"/>
      <c r="I117" s="53">
        <v>1498</v>
      </c>
      <c r="J117" s="33" t="s">
        <v>128</v>
      </c>
      <c r="K117" s="58">
        <v>18</v>
      </c>
      <c r="L117" s="59">
        <v>14</v>
      </c>
      <c r="M117" s="59">
        <v>0</v>
      </c>
      <c r="N117" s="59">
        <v>0</v>
      </c>
      <c r="O117" s="8">
        <f t="shared" si="52"/>
        <v>32</v>
      </c>
      <c r="Q117" s="53">
        <v>1499</v>
      </c>
      <c r="R117" s="33" t="s">
        <v>128</v>
      </c>
      <c r="S117" s="7">
        <v>16</v>
      </c>
      <c r="T117" s="7">
        <v>23</v>
      </c>
      <c r="U117" s="7"/>
      <c r="V117" s="7"/>
      <c r="W117" s="8">
        <f t="shared" si="53"/>
        <v>39</v>
      </c>
    </row>
    <row r="118" spans="1:23">
      <c r="A118" s="53">
        <v>1497</v>
      </c>
      <c r="B118" s="33" t="s">
        <v>129</v>
      </c>
      <c r="C118" s="7">
        <v>3</v>
      </c>
      <c r="D118" s="7">
        <v>5</v>
      </c>
      <c r="E118" s="7"/>
      <c r="F118" s="7"/>
      <c r="G118" s="8">
        <f t="shared" si="51"/>
        <v>8</v>
      </c>
      <c r="H118" s="11"/>
      <c r="I118" s="53">
        <v>1498</v>
      </c>
      <c r="J118" s="33" t="s">
        <v>129</v>
      </c>
      <c r="K118" s="56">
        <v>0</v>
      </c>
      <c r="L118" s="57">
        <v>0</v>
      </c>
      <c r="M118" s="56">
        <v>0</v>
      </c>
      <c r="N118" s="56">
        <v>0</v>
      </c>
      <c r="O118" s="8">
        <f t="shared" si="52"/>
        <v>0</v>
      </c>
      <c r="Q118" s="53">
        <v>1499</v>
      </c>
      <c r="R118" s="33" t="s">
        <v>129</v>
      </c>
      <c r="S118" s="7">
        <v>4</v>
      </c>
      <c r="T118" s="7">
        <v>3</v>
      </c>
      <c r="U118" s="7"/>
      <c r="V118" s="7"/>
      <c r="W118" s="8">
        <f t="shared" si="53"/>
        <v>7</v>
      </c>
    </row>
    <row r="119" spans="1:23">
      <c r="A119" s="53">
        <v>1497</v>
      </c>
      <c r="B119" s="33" t="s">
        <v>130</v>
      </c>
      <c r="C119" s="7"/>
      <c r="D119" s="7">
        <v>1</v>
      </c>
      <c r="E119" s="7"/>
      <c r="F119" s="7"/>
      <c r="G119" s="8">
        <f t="shared" si="51"/>
        <v>1</v>
      </c>
      <c r="H119" s="11"/>
      <c r="I119" s="53">
        <v>1498</v>
      </c>
      <c r="J119" s="33" t="s">
        <v>130</v>
      </c>
      <c r="K119" s="56">
        <v>0</v>
      </c>
      <c r="L119" s="57">
        <v>0</v>
      </c>
      <c r="M119" s="56">
        <v>0</v>
      </c>
      <c r="N119" s="56">
        <v>0</v>
      </c>
      <c r="O119" s="8">
        <f t="shared" si="52"/>
        <v>0</v>
      </c>
      <c r="Q119" s="53">
        <v>1499</v>
      </c>
      <c r="R119" s="33" t="s">
        <v>130</v>
      </c>
      <c r="S119" s="7"/>
      <c r="T119" s="7"/>
      <c r="U119" s="7"/>
      <c r="V119" s="7"/>
      <c r="W119" s="8">
        <f t="shared" si="53"/>
        <v>0</v>
      </c>
    </row>
    <row r="120" spans="1:23">
      <c r="A120" s="53">
        <v>1497</v>
      </c>
      <c r="B120" s="33" t="s">
        <v>131</v>
      </c>
      <c r="C120" s="7">
        <v>12</v>
      </c>
      <c r="D120" s="7">
        <v>16</v>
      </c>
      <c r="E120" s="7"/>
      <c r="F120" s="7"/>
      <c r="G120" s="8">
        <f t="shared" si="51"/>
        <v>28</v>
      </c>
      <c r="H120" s="11"/>
      <c r="I120" s="53">
        <v>1498</v>
      </c>
      <c r="J120" s="33" t="s">
        <v>131</v>
      </c>
      <c r="K120" s="58">
        <v>0</v>
      </c>
      <c r="L120" s="59">
        <v>0</v>
      </c>
      <c r="M120" s="59">
        <v>0</v>
      </c>
      <c r="N120" s="59">
        <v>0</v>
      </c>
      <c r="O120" s="8">
        <f t="shared" si="52"/>
        <v>0</v>
      </c>
      <c r="Q120" s="53">
        <v>1499</v>
      </c>
      <c r="R120" s="33" t="s">
        <v>131</v>
      </c>
      <c r="S120" s="7">
        <v>25</v>
      </c>
      <c r="T120" s="7">
        <v>10</v>
      </c>
      <c r="U120" s="7"/>
      <c r="V120" s="7"/>
      <c r="W120" s="8">
        <f t="shared" si="53"/>
        <v>35</v>
      </c>
    </row>
    <row r="121" spans="1:23">
      <c r="A121" s="53">
        <v>1497</v>
      </c>
      <c r="B121" s="33" t="s">
        <v>132</v>
      </c>
      <c r="C121" s="7">
        <v>5</v>
      </c>
      <c r="D121" s="7">
        <v>8</v>
      </c>
      <c r="E121" s="7"/>
      <c r="F121" s="7"/>
      <c r="G121" s="8">
        <f t="shared" si="51"/>
        <v>13</v>
      </c>
      <c r="H121" s="11"/>
      <c r="I121" s="53">
        <v>1498</v>
      </c>
      <c r="J121" s="33" t="s">
        <v>132</v>
      </c>
      <c r="K121" s="56">
        <v>0</v>
      </c>
      <c r="L121" s="57">
        <v>0</v>
      </c>
      <c r="M121" s="56">
        <v>0</v>
      </c>
      <c r="N121" s="56">
        <v>0</v>
      </c>
      <c r="O121" s="8">
        <f t="shared" si="52"/>
        <v>0</v>
      </c>
      <c r="Q121" s="53">
        <v>1499</v>
      </c>
      <c r="R121" s="33" t="s">
        <v>132</v>
      </c>
      <c r="S121" s="7">
        <v>10</v>
      </c>
      <c r="T121" s="7">
        <v>9</v>
      </c>
      <c r="U121" s="7"/>
      <c r="V121" s="7"/>
      <c r="W121" s="8">
        <f t="shared" si="53"/>
        <v>19</v>
      </c>
    </row>
    <row r="122" spans="1:23">
      <c r="A122" s="53">
        <v>1497</v>
      </c>
      <c r="B122" s="33" t="s">
        <v>133</v>
      </c>
      <c r="C122" s="7">
        <v>9</v>
      </c>
      <c r="D122" s="7">
        <v>24</v>
      </c>
      <c r="E122" s="7"/>
      <c r="F122" s="7"/>
      <c r="G122" s="8">
        <f t="shared" si="51"/>
        <v>33</v>
      </c>
      <c r="H122" s="11"/>
      <c r="I122" s="53">
        <v>1498</v>
      </c>
      <c r="J122" s="33" t="s">
        <v>133</v>
      </c>
      <c r="K122" s="56">
        <v>0</v>
      </c>
      <c r="L122" s="57">
        <v>0</v>
      </c>
      <c r="M122" s="56">
        <v>0</v>
      </c>
      <c r="N122" s="56">
        <v>0</v>
      </c>
      <c r="O122" s="8">
        <f t="shared" si="52"/>
        <v>0</v>
      </c>
      <c r="Q122" s="53">
        <v>1499</v>
      </c>
      <c r="R122" s="33" t="s">
        <v>133</v>
      </c>
      <c r="S122" s="7">
        <v>18</v>
      </c>
      <c r="T122" s="7">
        <v>24</v>
      </c>
      <c r="U122" s="7"/>
      <c r="V122" s="7"/>
      <c r="W122" s="8">
        <f t="shared" si="53"/>
        <v>42</v>
      </c>
    </row>
    <row r="123" spans="1:23">
      <c r="A123" s="53">
        <v>1497</v>
      </c>
      <c r="B123" s="33" t="s">
        <v>134</v>
      </c>
      <c r="C123" s="7"/>
      <c r="D123" s="7"/>
      <c r="E123" s="7"/>
      <c r="F123" s="7"/>
      <c r="G123" s="8">
        <f t="shared" si="51"/>
        <v>0</v>
      </c>
      <c r="H123" s="11"/>
      <c r="I123" s="53">
        <v>1498</v>
      </c>
      <c r="J123" s="33" t="s">
        <v>134</v>
      </c>
      <c r="K123" s="56">
        <v>0</v>
      </c>
      <c r="L123" s="57">
        <v>0</v>
      </c>
      <c r="M123" s="56">
        <v>0</v>
      </c>
      <c r="N123" s="56">
        <v>0</v>
      </c>
      <c r="O123" s="8">
        <f t="shared" si="52"/>
        <v>0</v>
      </c>
      <c r="Q123" s="53">
        <v>1499</v>
      </c>
      <c r="R123" s="33" t="s">
        <v>134</v>
      </c>
      <c r="S123" s="7">
        <v>13</v>
      </c>
      <c r="T123" s="7">
        <v>11</v>
      </c>
      <c r="U123" s="7"/>
      <c r="V123" s="7"/>
      <c r="W123" s="8">
        <f t="shared" si="53"/>
        <v>24</v>
      </c>
    </row>
    <row r="124" spans="1:23">
      <c r="A124" s="53">
        <v>1497</v>
      </c>
      <c r="B124" s="33" t="s">
        <v>135</v>
      </c>
      <c r="C124" s="7">
        <v>45</v>
      </c>
      <c r="D124" s="7">
        <v>36</v>
      </c>
      <c r="E124" s="7"/>
      <c r="F124" s="7"/>
      <c r="G124" s="8">
        <f t="shared" si="51"/>
        <v>81</v>
      </c>
      <c r="H124" s="11"/>
      <c r="I124" s="53">
        <v>1498</v>
      </c>
      <c r="J124" s="33" t="s">
        <v>135</v>
      </c>
      <c r="K124" s="58">
        <v>0</v>
      </c>
      <c r="L124" s="59">
        <v>0</v>
      </c>
      <c r="M124" s="59">
        <v>0</v>
      </c>
      <c r="N124" s="59">
        <v>0</v>
      </c>
      <c r="O124" s="8">
        <f t="shared" si="52"/>
        <v>0</v>
      </c>
      <c r="Q124" s="53">
        <v>1499</v>
      </c>
      <c r="R124" s="33" t="s">
        <v>135</v>
      </c>
      <c r="S124" s="7">
        <v>5</v>
      </c>
      <c r="T124" s="7">
        <v>10</v>
      </c>
      <c r="U124" s="7"/>
      <c r="V124" s="7"/>
      <c r="W124" s="8">
        <f t="shared" si="53"/>
        <v>15</v>
      </c>
    </row>
    <row r="125" spans="1:23">
      <c r="A125" s="53">
        <v>1497</v>
      </c>
      <c r="B125" s="33" t="s">
        <v>136</v>
      </c>
      <c r="C125" s="7">
        <v>116</v>
      </c>
      <c r="D125" s="7">
        <v>164</v>
      </c>
      <c r="E125" s="7"/>
      <c r="F125" s="7"/>
      <c r="G125" s="8">
        <f t="shared" si="51"/>
        <v>280</v>
      </c>
      <c r="H125" s="11"/>
      <c r="I125" s="53">
        <v>1498</v>
      </c>
      <c r="J125" s="33" t="s">
        <v>136</v>
      </c>
      <c r="K125" s="58">
        <v>0</v>
      </c>
      <c r="L125" s="59">
        <v>0</v>
      </c>
      <c r="M125" s="59">
        <v>0</v>
      </c>
      <c r="N125" s="59">
        <v>0</v>
      </c>
      <c r="O125" s="8">
        <f t="shared" si="52"/>
        <v>0</v>
      </c>
      <c r="Q125" s="53">
        <v>1499</v>
      </c>
      <c r="R125" s="33" t="s">
        <v>136</v>
      </c>
      <c r="S125" s="7">
        <v>24</v>
      </c>
      <c r="T125" s="7">
        <v>50</v>
      </c>
      <c r="U125" s="7"/>
      <c r="V125" s="7"/>
      <c r="W125" s="8">
        <f t="shared" si="53"/>
        <v>74</v>
      </c>
    </row>
    <row r="126" spans="1:23">
      <c r="A126" s="53">
        <v>1497</v>
      </c>
      <c r="B126" s="33" t="s">
        <v>137</v>
      </c>
      <c r="C126" s="7">
        <v>1</v>
      </c>
      <c r="D126" s="7">
        <v>2</v>
      </c>
      <c r="E126" s="7"/>
      <c r="F126" s="7"/>
      <c r="G126" s="8">
        <f t="shared" si="51"/>
        <v>3</v>
      </c>
      <c r="H126" s="11"/>
      <c r="I126" s="53">
        <v>1498</v>
      </c>
      <c r="J126" s="33" t="s">
        <v>137</v>
      </c>
      <c r="K126" s="60">
        <v>0</v>
      </c>
      <c r="L126" s="61">
        <v>0</v>
      </c>
      <c r="M126" s="61">
        <v>0</v>
      </c>
      <c r="N126" s="61">
        <v>0</v>
      </c>
      <c r="O126" s="8">
        <f t="shared" si="52"/>
        <v>0</v>
      </c>
      <c r="Q126" s="53">
        <v>1499</v>
      </c>
      <c r="R126" s="33" t="s">
        <v>137</v>
      </c>
      <c r="S126" s="7"/>
      <c r="T126" s="7"/>
      <c r="U126" s="7"/>
      <c r="V126" s="7"/>
      <c r="W126" s="8">
        <f t="shared" si="53"/>
        <v>0</v>
      </c>
    </row>
    <row r="127" spans="1:23">
      <c r="A127" s="53">
        <v>1497</v>
      </c>
      <c r="B127" s="33" t="s">
        <v>116</v>
      </c>
      <c r="C127" s="7"/>
      <c r="D127" s="7"/>
      <c r="E127" s="7"/>
      <c r="F127" s="7"/>
      <c r="G127" s="8">
        <f t="shared" si="51"/>
        <v>0</v>
      </c>
      <c r="H127" s="11"/>
      <c r="I127" s="53">
        <v>1498</v>
      </c>
      <c r="J127" s="33" t="s">
        <v>116</v>
      </c>
      <c r="K127" s="60">
        <v>0</v>
      </c>
      <c r="L127" s="61">
        <v>0</v>
      </c>
      <c r="M127" s="61">
        <v>0</v>
      </c>
      <c r="N127" s="61">
        <v>0</v>
      </c>
      <c r="O127" s="8">
        <f t="shared" si="52"/>
        <v>0</v>
      </c>
      <c r="Q127" s="53">
        <v>1499</v>
      </c>
      <c r="R127" s="33" t="s">
        <v>116</v>
      </c>
      <c r="S127" s="7"/>
      <c r="T127" s="7"/>
      <c r="U127" s="7"/>
      <c r="V127" s="7"/>
      <c r="W127" s="8">
        <f t="shared" si="53"/>
        <v>0</v>
      </c>
    </row>
    <row r="128" spans="1:23">
      <c r="A128" s="53">
        <v>1497</v>
      </c>
      <c r="B128" s="33" t="s">
        <v>138</v>
      </c>
      <c r="C128" s="7"/>
      <c r="D128" s="7"/>
      <c r="E128" s="7"/>
      <c r="F128" s="7"/>
      <c r="G128" s="8">
        <f t="shared" si="51"/>
        <v>0</v>
      </c>
      <c r="H128" s="11"/>
      <c r="I128" s="53">
        <v>1498</v>
      </c>
      <c r="J128" s="33" t="s">
        <v>138</v>
      </c>
      <c r="K128" s="60">
        <v>0</v>
      </c>
      <c r="L128" s="61">
        <v>0</v>
      </c>
      <c r="M128" s="61">
        <v>0</v>
      </c>
      <c r="N128" s="61">
        <v>0</v>
      </c>
      <c r="O128" s="8">
        <f t="shared" si="52"/>
        <v>0</v>
      </c>
      <c r="Q128" s="53">
        <v>1499</v>
      </c>
      <c r="R128" s="33" t="s">
        <v>138</v>
      </c>
      <c r="S128" s="7"/>
      <c r="T128" s="7"/>
      <c r="U128" s="7"/>
      <c r="V128" s="7"/>
      <c r="W128" s="8">
        <f t="shared" si="53"/>
        <v>0</v>
      </c>
    </row>
    <row r="129" spans="1:23">
      <c r="A129" s="53">
        <v>1497</v>
      </c>
      <c r="B129" s="36" t="s">
        <v>117</v>
      </c>
      <c r="C129" s="35">
        <f>SUM(C107:C128)</f>
        <v>629</v>
      </c>
      <c r="D129" s="35">
        <f t="shared" ref="D129" si="54">SUM(D107:D128)</f>
        <v>931</v>
      </c>
      <c r="E129" s="35">
        <f t="shared" ref="E129" si="55">SUM(E107:E128)</f>
        <v>0</v>
      </c>
      <c r="F129" s="35">
        <f t="shared" ref="F129" si="56">SUM(F107:F128)</f>
        <v>0</v>
      </c>
      <c r="G129" s="35">
        <f t="shared" ref="G129" si="57">SUM(G107:G128)</f>
        <v>1560</v>
      </c>
      <c r="H129" s="11"/>
      <c r="I129" s="53">
        <v>1498</v>
      </c>
      <c r="J129" s="36" t="s">
        <v>117</v>
      </c>
      <c r="K129" s="35">
        <f>SUM(K107:K128)</f>
        <v>73</v>
      </c>
      <c r="L129" s="35">
        <f t="shared" ref="L129" si="58">SUM(L107:L128)</f>
        <v>63</v>
      </c>
      <c r="M129" s="35">
        <f t="shared" ref="M129" si="59">SUM(M107:M128)</f>
        <v>0</v>
      </c>
      <c r="N129" s="35">
        <f t="shared" ref="N129" si="60">SUM(N107:N128)</f>
        <v>0</v>
      </c>
      <c r="O129" s="35">
        <f t="shared" ref="O129" si="61">SUM(O107:O128)</f>
        <v>136</v>
      </c>
      <c r="Q129" s="53">
        <v>1499</v>
      </c>
      <c r="R129" s="36" t="s">
        <v>117</v>
      </c>
      <c r="S129" s="35">
        <f>SUM(S107:S128)</f>
        <v>297</v>
      </c>
      <c r="T129" s="35">
        <f t="shared" ref="T129" si="62">SUM(T107:T128)</f>
        <v>365</v>
      </c>
      <c r="U129" s="35">
        <f t="shared" ref="U129" si="63">SUM(U107:U128)</f>
        <v>1</v>
      </c>
      <c r="V129" s="35">
        <f t="shared" ref="V129" si="64">SUM(V107:V128)</f>
        <v>0</v>
      </c>
      <c r="W129" s="35">
        <f t="shared" ref="W129" si="65">SUM(W107:W128)</f>
        <v>663</v>
      </c>
    </row>
    <row r="131" spans="1:23" ht="17.25" thickBot="1">
      <c r="A131" s="77" t="s">
        <v>110</v>
      </c>
      <c r="B131" s="77"/>
      <c r="C131" s="77"/>
      <c r="D131" s="77"/>
      <c r="E131" s="77"/>
      <c r="F131" s="77"/>
      <c r="G131" s="77"/>
      <c r="H131" s="11"/>
      <c r="I131" s="77" t="s">
        <v>110</v>
      </c>
      <c r="J131" s="77"/>
      <c r="K131" s="77"/>
      <c r="L131" s="77"/>
      <c r="M131" s="77"/>
      <c r="N131" s="77"/>
      <c r="O131" s="77"/>
      <c r="Q131" s="77" t="s">
        <v>110</v>
      </c>
      <c r="R131" s="77"/>
      <c r="S131" s="77"/>
      <c r="T131" s="77"/>
      <c r="U131" s="77"/>
      <c r="V131" s="77"/>
      <c r="W131" s="77"/>
    </row>
    <row r="132" spans="1:23" ht="51" thickTop="1" thickBot="1">
      <c r="A132" s="39" t="s">
        <v>111</v>
      </c>
      <c r="B132" s="10" t="s">
        <v>112</v>
      </c>
      <c r="C132" s="3" t="s">
        <v>113</v>
      </c>
      <c r="D132" s="3" t="s">
        <v>114</v>
      </c>
      <c r="E132" s="3" t="s">
        <v>115</v>
      </c>
      <c r="F132" s="10" t="s">
        <v>116</v>
      </c>
      <c r="G132" s="3" t="s">
        <v>117</v>
      </c>
      <c r="H132" s="11"/>
      <c r="I132" s="39" t="s">
        <v>111</v>
      </c>
      <c r="J132" s="10" t="s">
        <v>112</v>
      </c>
      <c r="K132" s="3" t="s">
        <v>113</v>
      </c>
      <c r="L132" s="3" t="s">
        <v>114</v>
      </c>
      <c r="M132" s="3" t="s">
        <v>115</v>
      </c>
      <c r="N132" s="10" t="s">
        <v>116</v>
      </c>
      <c r="O132" s="3" t="s">
        <v>117</v>
      </c>
      <c r="Q132" s="39" t="s">
        <v>111</v>
      </c>
      <c r="R132" s="10" t="s">
        <v>112</v>
      </c>
      <c r="S132" s="3" t="s">
        <v>113</v>
      </c>
      <c r="T132" s="3" t="s">
        <v>114</v>
      </c>
      <c r="U132" s="3" t="s">
        <v>115</v>
      </c>
      <c r="V132" s="10" t="s">
        <v>116</v>
      </c>
      <c r="W132" s="3" t="s">
        <v>117</v>
      </c>
    </row>
    <row r="133" spans="1:23" ht="17.25" thickTop="1">
      <c r="A133" s="53">
        <v>1500</v>
      </c>
      <c r="B133" s="2" t="s">
        <v>118</v>
      </c>
      <c r="C133" s="7">
        <v>0</v>
      </c>
      <c r="D133" s="7">
        <v>2</v>
      </c>
      <c r="E133" s="7">
        <v>0</v>
      </c>
      <c r="F133" s="7">
        <v>0</v>
      </c>
      <c r="G133" s="8">
        <f>SUM(C133:F133)</f>
        <v>2</v>
      </c>
      <c r="H133" s="11"/>
      <c r="I133" s="53">
        <v>1501</v>
      </c>
      <c r="J133" s="2" t="s">
        <v>118</v>
      </c>
      <c r="K133" s="7"/>
      <c r="L133" s="7"/>
      <c r="M133" s="7"/>
      <c r="N133" s="7"/>
      <c r="O133" s="8">
        <f>SUM(K133:N133)</f>
        <v>0</v>
      </c>
      <c r="Q133" s="53">
        <v>1502</v>
      </c>
      <c r="R133" s="2" t="s">
        <v>118</v>
      </c>
      <c r="S133" s="7">
        <v>3</v>
      </c>
      <c r="T133" s="7">
        <v>1</v>
      </c>
      <c r="U133" s="7"/>
      <c r="V133" s="7"/>
      <c r="W133" s="8">
        <f>SUM(S133:V133)</f>
        <v>4</v>
      </c>
    </row>
    <row r="134" spans="1:23">
      <c r="A134" s="53">
        <v>1500</v>
      </c>
      <c r="B134" s="33" t="s">
        <v>119</v>
      </c>
      <c r="C134" s="7">
        <v>0</v>
      </c>
      <c r="D134" s="7">
        <v>1</v>
      </c>
      <c r="E134" s="7">
        <v>0</v>
      </c>
      <c r="F134" s="7">
        <v>0</v>
      </c>
      <c r="G134" s="8">
        <f t="shared" ref="G134:G154" si="66">SUM(C134:F134)</f>
        <v>1</v>
      </c>
      <c r="H134" s="11"/>
      <c r="I134" s="53">
        <v>1501</v>
      </c>
      <c r="J134" s="33" t="s">
        <v>119</v>
      </c>
      <c r="K134" s="7"/>
      <c r="L134" s="7"/>
      <c r="M134" s="7"/>
      <c r="N134" s="7"/>
      <c r="O134" s="8">
        <f t="shared" ref="O134:O154" si="67">SUM(K134:N134)</f>
        <v>0</v>
      </c>
      <c r="Q134" s="53">
        <v>1502</v>
      </c>
      <c r="R134" s="33" t="s">
        <v>119</v>
      </c>
      <c r="S134" s="7">
        <v>1</v>
      </c>
      <c r="T134" s="7"/>
      <c r="U134" s="7"/>
      <c r="V134" s="7"/>
      <c r="W134" s="8">
        <f t="shared" ref="W134:W154" si="68">SUM(S134:V134)</f>
        <v>1</v>
      </c>
    </row>
    <row r="135" spans="1:23">
      <c r="A135" s="53">
        <v>1500</v>
      </c>
      <c r="B135" s="33" t="s">
        <v>120</v>
      </c>
      <c r="C135" s="7">
        <v>1</v>
      </c>
      <c r="D135" s="7">
        <v>2</v>
      </c>
      <c r="E135" s="7">
        <v>0</v>
      </c>
      <c r="F135" s="7">
        <v>0</v>
      </c>
      <c r="G135" s="8">
        <f t="shared" si="66"/>
        <v>3</v>
      </c>
      <c r="H135" s="11"/>
      <c r="I135" s="53">
        <v>1501</v>
      </c>
      <c r="J135" s="33" t="s">
        <v>120</v>
      </c>
      <c r="K135" s="7"/>
      <c r="L135" s="7"/>
      <c r="M135" s="7"/>
      <c r="N135" s="7"/>
      <c r="O135" s="8">
        <f t="shared" si="67"/>
        <v>0</v>
      </c>
      <c r="Q135" s="53">
        <v>1502</v>
      </c>
      <c r="R135" s="33" t="s">
        <v>120</v>
      </c>
      <c r="S135" s="7">
        <v>11</v>
      </c>
      <c r="T135" s="7">
        <v>6</v>
      </c>
      <c r="U135" s="7"/>
      <c r="V135" s="7"/>
      <c r="W135" s="8">
        <f t="shared" si="68"/>
        <v>17</v>
      </c>
    </row>
    <row r="136" spans="1:23">
      <c r="A136" s="53">
        <v>1500</v>
      </c>
      <c r="B136" s="33" t="s">
        <v>121</v>
      </c>
      <c r="C136" s="7">
        <v>2</v>
      </c>
      <c r="D136" s="7">
        <v>8</v>
      </c>
      <c r="E136" s="7">
        <v>0</v>
      </c>
      <c r="F136" s="7">
        <v>0</v>
      </c>
      <c r="G136" s="8">
        <f t="shared" si="66"/>
        <v>10</v>
      </c>
      <c r="H136" s="11"/>
      <c r="I136" s="53">
        <v>1501</v>
      </c>
      <c r="J136" s="33" t="s">
        <v>121</v>
      </c>
      <c r="K136" s="7"/>
      <c r="L136" s="7"/>
      <c r="M136" s="7"/>
      <c r="N136" s="7"/>
      <c r="O136" s="8">
        <f t="shared" si="67"/>
        <v>0</v>
      </c>
      <c r="Q136" s="53">
        <v>1502</v>
      </c>
      <c r="R136" s="33" t="s">
        <v>121</v>
      </c>
      <c r="S136" s="7">
        <v>21</v>
      </c>
      <c r="T136" s="7">
        <v>2</v>
      </c>
      <c r="U136" s="7"/>
      <c r="V136" s="7"/>
      <c r="W136" s="8">
        <f t="shared" si="68"/>
        <v>23</v>
      </c>
    </row>
    <row r="137" spans="1:23">
      <c r="A137" s="53">
        <v>1500</v>
      </c>
      <c r="B137" s="33" t="s">
        <v>122</v>
      </c>
      <c r="C137" s="7">
        <v>10</v>
      </c>
      <c r="D137" s="7">
        <v>16</v>
      </c>
      <c r="E137" s="7">
        <v>0</v>
      </c>
      <c r="F137" s="7">
        <v>0</v>
      </c>
      <c r="G137" s="8">
        <f t="shared" si="66"/>
        <v>26</v>
      </c>
      <c r="H137" s="11"/>
      <c r="I137" s="53">
        <v>1501</v>
      </c>
      <c r="J137" s="33" t="s">
        <v>122</v>
      </c>
      <c r="K137" s="7"/>
      <c r="L137" s="7"/>
      <c r="M137" s="7"/>
      <c r="N137" s="7"/>
      <c r="O137" s="8">
        <f t="shared" si="67"/>
        <v>0</v>
      </c>
      <c r="Q137" s="53">
        <v>1502</v>
      </c>
      <c r="R137" s="33" t="s">
        <v>122</v>
      </c>
      <c r="S137" s="7">
        <v>1</v>
      </c>
      <c r="T137" s="7"/>
      <c r="U137" s="7"/>
      <c r="V137" s="7"/>
      <c r="W137" s="8">
        <f t="shared" si="68"/>
        <v>1</v>
      </c>
    </row>
    <row r="138" spans="1:23">
      <c r="A138" s="53">
        <v>1500</v>
      </c>
      <c r="B138" s="33" t="s">
        <v>123</v>
      </c>
      <c r="C138" s="7">
        <v>0</v>
      </c>
      <c r="D138" s="7">
        <v>0</v>
      </c>
      <c r="E138" s="7">
        <v>0</v>
      </c>
      <c r="F138" s="7">
        <v>0</v>
      </c>
      <c r="G138" s="8">
        <f t="shared" si="66"/>
        <v>0</v>
      </c>
      <c r="H138" s="11"/>
      <c r="I138" s="53">
        <v>1501</v>
      </c>
      <c r="J138" s="33" t="s">
        <v>123</v>
      </c>
      <c r="K138" s="7"/>
      <c r="L138" s="7"/>
      <c r="M138" s="7"/>
      <c r="N138" s="7"/>
      <c r="O138" s="8">
        <f t="shared" si="67"/>
        <v>0</v>
      </c>
      <c r="Q138" s="53">
        <v>1502</v>
      </c>
      <c r="R138" s="33" t="s">
        <v>123</v>
      </c>
      <c r="S138" s="7">
        <v>1</v>
      </c>
      <c r="T138" s="7"/>
      <c r="U138" s="7"/>
      <c r="V138" s="7"/>
      <c r="W138" s="8">
        <f t="shared" si="68"/>
        <v>1</v>
      </c>
    </row>
    <row r="139" spans="1:23">
      <c r="A139" s="53">
        <v>1500</v>
      </c>
      <c r="B139" s="33" t="s">
        <v>124</v>
      </c>
      <c r="C139" s="7">
        <v>4</v>
      </c>
      <c r="D139" s="7">
        <v>10</v>
      </c>
      <c r="E139" s="7">
        <v>0</v>
      </c>
      <c r="F139" s="7">
        <v>0</v>
      </c>
      <c r="G139" s="8">
        <f t="shared" si="66"/>
        <v>14</v>
      </c>
      <c r="H139" s="11"/>
      <c r="I139" s="53">
        <v>1501</v>
      </c>
      <c r="J139" s="33" t="s">
        <v>124</v>
      </c>
      <c r="K139" s="7"/>
      <c r="L139" s="7"/>
      <c r="M139" s="7"/>
      <c r="N139" s="7"/>
      <c r="O139" s="8">
        <f t="shared" si="67"/>
        <v>0</v>
      </c>
      <c r="Q139" s="53">
        <v>1502</v>
      </c>
      <c r="R139" s="33" t="s">
        <v>124</v>
      </c>
      <c r="S139" s="7">
        <v>2</v>
      </c>
      <c r="T139" s="7">
        <v>2</v>
      </c>
      <c r="U139" s="7"/>
      <c r="V139" s="7"/>
      <c r="W139" s="8">
        <f t="shared" si="68"/>
        <v>4</v>
      </c>
    </row>
    <row r="140" spans="1:23">
      <c r="A140" s="53">
        <v>1500</v>
      </c>
      <c r="B140" s="33" t="s">
        <v>125</v>
      </c>
      <c r="C140" s="7">
        <v>3</v>
      </c>
      <c r="D140" s="7">
        <v>12</v>
      </c>
      <c r="E140" s="7">
        <v>0</v>
      </c>
      <c r="F140" s="7">
        <v>0</v>
      </c>
      <c r="G140" s="8">
        <f t="shared" si="66"/>
        <v>15</v>
      </c>
      <c r="H140" s="11"/>
      <c r="I140" s="53">
        <v>1501</v>
      </c>
      <c r="J140" s="33" t="s">
        <v>125</v>
      </c>
      <c r="K140" s="7"/>
      <c r="L140" s="7"/>
      <c r="M140" s="7"/>
      <c r="N140" s="7"/>
      <c r="O140" s="8">
        <f t="shared" si="67"/>
        <v>0</v>
      </c>
      <c r="Q140" s="53">
        <v>1502</v>
      </c>
      <c r="R140" s="33" t="s">
        <v>125</v>
      </c>
      <c r="S140" s="7">
        <v>5</v>
      </c>
      <c r="T140" s="7"/>
      <c r="U140" s="7"/>
      <c r="V140" s="7"/>
      <c r="W140" s="8">
        <f t="shared" si="68"/>
        <v>5</v>
      </c>
    </row>
    <row r="141" spans="1:23">
      <c r="A141" s="53">
        <v>1500</v>
      </c>
      <c r="B141" s="33" t="s">
        <v>126</v>
      </c>
      <c r="C141" s="7">
        <v>0</v>
      </c>
      <c r="D141" s="7">
        <v>0</v>
      </c>
      <c r="E141" s="7">
        <v>0</v>
      </c>
      <c r="F141" s="7">
        <v>0</v>
      </c>
      <c r="G141" s="8">
        <f t="shared" si="66"/>
        <v>0</v>
      </c>
      <c r="H141" s="11"/>
      <c r="I141" s="53">
        <v>1501</v>
      </c>
      <c r="J141" s="33" t="s">
        <v>126</v>
      </c>
      <c r="K141" s="7"/>
      <c r="L141" s="7"/>
      <c r="M141" s="7"/>
      <c r="N141" s="7"/>
      <c r="O141" s="8">
        <f t="shared" si="67"/>
        <v>0</v>
      </c>
      <c r="Q141" s="53">
        <v>1502</v>
      </c>
      <c r="R141" s="33" t="s">
        <v>126</v>
      </c>
      <c r="S141" s="7">
        <v>11</v>
      </c>
      <c r="T141" s="7">
        <v>1</v>
      </c>
      <c r="U141" s="7"/>
      <c r="V141" s="7"/>
      <c r="W141" s="8">
        <f t="shared" si="68"/>
        <v>12</v>
      </c>
    </row>
    <row r="142" spans="1:23">
      <c r="A142" s="53">
        <v>1500</v>
      </c>
      <c r="B142" s="33" t="s">
        <v>127</v>
      </c>
      <c r="C142" s="7">
        <v>0</v>
      </c>
      <c r="D142" s="7">
        <v>1</v>
      </c>
      <c r="E142" s="7">
        <v>0</v>
      </c>
      <c r="F142" s="7">
        <v>0</v>
      </c>
      <c r="G142" s="8">
        <f t="shared" si="66"/>
        <v>1</v>
      </c>
      <c r="H142" s="11"/>
      <c r="I142" s="53">
        <v>1501</v>
      </c>
      <c r="J142" s="33" t="s">
        <v>127</v>
      </c>
      <c r="K142" s="7"/>
      <c r="L142" s="7"/>
      <c r="M142" s="7"/>
      <c r="N142" s="7"/>
      <c r="O142" s="8">
        <f t="shared" si="67"/>
        <v>0</v>
      </c>
      <c r="Q142" s="53">
        <v>1502</v>
      </c>
      <c r="R142" s="33" t="s">
        <v>127</v>
      </c>
      <c r="S142" s="7">
        <v>13</v>
      </c>
      <c r="T142" s="7"/>
      <c r="U142" s="7"/>
      <c r="V142" s="7"/>
      <c r="W142" s="8">
        <f t="shared" si="68"/>
        <v>13</v>
      </c>
    </row>
    <row r="143" spans="1:23">
      <c r="A143" s="53">
        <v>1500</v>
      </c>
      <c r="B143" s="33" t="s">
        <v>128</v>
      </c>
      <c r="C143" s="7">
        <v>1</v>
      </c>
      <c r="D143" s="7">
        <v>1</v>
      </c>
      <c r="E143" s="7">
        <v>0</v>
      </c>
      <c r="F143" s="7">
        <v>0</v>
      </c>
      <c r="G143" s="8">
        <f t="shared" si="66"/>
        <v>2</v>
      </c>
      <c r="H143" s="11"/>
      <c r="I143" s="53">
        <v>1501</v>
      </c>
      <c r="J143" s="33" t="s">
        <v>128</v>
      </c>
      <c r="K143" s="7">
        <v>7</v>
      </c>
      <c r="L143" s="7"/>
      <c r="M143" s="7"/>
      <c r="N143" s="7"/>
      <c r="O143" s="8">
        <f t="shared" si="67"/>
        <v>7</v>
      </c>
      <c r="Q143" s="53">
        <v>1502</v>
      </c>
      <c r="R143" s="33" t="s">
        <v>128</v>
      </c>
      <c r="S143" s="7">
        <v>1</v>
      </c>
      <c r="T143" s="7"/>
      <c r="U143" s="7"/>
      <c r="V143" s="7"/>
      <c r="W143" s="8">
        <f t="shared" si="68"/>
        <v>1</v>
      </c>
    </row>
    <row r="144" spans="1:23">
      <c r="A144" s="53">
        <v>1500</v>
      </c>
      <c r="B144" s="33" t="s">
        <v>129</v>
      </c>
      <c r="C144" s="7">
        <v>0</v>
      </c>
      <c r="D144" s="7">
        <v>0</v>
      </c>
      <c r="E144" s="7">
        <v>0</v>
      </c>
      <c r="F144" s="7">
        <v>0</v>
      </c>
      <c r="G144" s="8">
        <f t="shared" si="66"/>
        <v>0</v>
      </c>
      <c r="H144" s="11"/>
      <c r="I144" s="53">
        <v>1501</v>
      </c>
      <c r="J144" s="33" t="s">
        <v>129</v>
      </c>
      <c r="K144" s="7"/>
      <c r="L144" s="7"/>
      <c r="M144" s="7"/>
      <c r="N144" s="7"/>
      <c r="O144" s="8">
        <f t="shared" si="67"/>
        <v>0</v>
      </c>
      <c r="Q144" s="53">
        <v>1502</v>
      </c>
      <c r="R144" s="33" t="s">
        <v>129</v>
      </c>
      <c r="S144" s="7"/>
      <c r="T144" s="7"/>
      <c r="U144" s="7"/>
      <c r="V144" s="7"/>
      <c r="W144" s="8">
        <f t="shared" si="68"/>
        <v>0</v>
      </c>
    </row>
    <row r="145" spans="1:23">
      <c r="A145" s="53">
        <v>1500</v>
      </c>
      <c r="B145" s="33" t="s">
        <v>130</v>
      </c>
      <c r="C145" s="7">
        <v>0</v>
      </c>
      <c r="D145" s="7">
        <v>0</v>
      </c>
      <c r="E145" s="7">
        <v>0</v>
      </c>
      <c r="F145" s="7">
        <v>0</v>
      </c>
      <c r="G145" s="8">
        <f t="shared" si="66"/>
        <v>0</v>
      </c>
      <c r="H145" s="11"/>
      <c r="I145" s="53">
        <v>1501</v>
      </c>
      <c r="J145" s="33" t="s">
        <v>130</v>
      </c>
      <c r="K145" s="7"/>
      <c r="L145" s="7"/>
      <c r="M145" s="7"/>
      <c r="N145" s="7"/>
      <c r="O145" s="8">
        <f t="shared" si="67"/>
        <v>0</v>
      </c>
      <c r="Q145" s="53">
        <v>1502</v>
      </c>
      <c r="R145" s="33" t="s">
        <v>130</v>
      </c>
      <c r="S145" s="7">
        <v>4</v>
      </c>
      <c r="T145" s="7">
        <v>1</v>
      </c>
      <c r="U145" s="7"/>
      <c r="V145" s="7"/>
      <c r="W145" s="8">
        <f t="shared" si="68"/>
        <v>5</v>
      </c>
    </row>
    <row r="146" spans="1:23">
      <c r="A146" s="53">
        <v>1500</v>
      </c>
      <c r="B146" s="33" t="s">
        <v>131</v>
      </c>
      <c r="C146" s="7">
        <v>0</v>
      </c>
      <c r="D146" s="7">
        <v>0</v>
      </c>
      <c r="E146" s="7">
        <v>0</v>
      </c>
      <c r="F146" s="7">
        <v>0</v>
      </c>
      <c r="G146" s="8">
        <f t="shared" si="66"/>
        <v>0</v>
      </c>
      <c r="H146" s="11"/>
      <c r="I146" s="53">
        <v>1501</v>
      </c>
      <c r="J146" s="33" t="s">
        <v>131</v>
      </c>
      <c r="K146" s="7"/>
      <c r="L146" s="7"/>
      <c r="M146" s="7"/>
      <c r="N146" s="7"/>
      <c r="O146" s="8">
        <f t="shared" si="67"/>
        <v>0</v>
      </c>
      <c r="Q146" s="53">
        <v>1502</v>
      </c>
      <c r="R146" s="33" t="s">
        <v>131</v>
      </c>
      <c r="S146" s="7">
        <v>161</v>
      </c>
      <c r="T146" s="7">
        <v>23</v>
      </c>
      <c r="U146" s="7"/>
      <c r="V146" s="7"/>
      <c r="W146" s="8">
        <f t="shared" si="68"/>
        <v>184</v>
      </c>
    </row>
    <row r="147" spans="1:23">
      <c r="A147" s="53">
        <v>1500</v>
      </c>
      <c r="B147" s="33" t="s">
        <v>132</v>
      </c>
      <c r="C147" s="7">
        <v>0</v>
      </c>
      <c r="D147" s="7">
        <v>0</v>
      </c>
      <c r="E147" s="7">
        <v>0</v>
      </c>
      <c r="F147" s="7">
        <v>0</v>
      </c>
      <c r="G147" s="8">
        <f t="shared" si="66"/>
        <v>0</v>
      </c>
      <c r="H147" s="11"/>
      <c r="I147" s="53">
        <v>1501</v>
      </c>
      <c r="J147" s="33" t="s">
        <v>132</v>
      </c>
      <c r="K147" s="7"/>
      <c r="L147" s="7"/>
      <c r="M147" s="7"/>
      <c r="N147" s="7"/>
      <c r="O147" s="8">
        <f t="shared" si="67"/>
        <v>0</v>
      </c>
      <c r="Q147" s="53">
        <v>1502</v>
      </c>
      <c r="R147" s="33" t="s">
        <v>132</v>
      </c>
      <c r="S147" s="7">
        <v>9</v>
      </c>
      <c r="T147" s="7">
        <v>4</v>
      </c>
      <c r="U147" s="7"/>
      <c r="V147" s="7"/>
      <c r="W147" s="8">
        <f t="shared" si="68"/>
        <v>13</v>
      </c>
    </row>
    <row r="148" spans="1:23">
      <c r="A148" s="53">
        <v>1500</v>
      </c>
      <c r="B148" s="33" t="s">
        <v>133</v>
      </c>
      <c r="C148" s="7">
        <v>0</v>
      </c>
      <c r="D148" s="7">
        <v>0</v>
      </c>
      <c r="E148" s="7">
        <v>0</v>
      </c>
      <c r="F148" s="7">
        <v>0</v>
      </c>
      <c r="G148" s="8">
        <f t="shared" si="66"/>
        <v>0</v>
      </c>
      <c r="H148" s="11"/>
      <c r="I148" s="53">
        <v>1501</v>
      </c>
      <c r="J148" s="33" t="s">
        <v>133</v>
      </c>
      <c r="K148" s="7"/>
      <c r="L148" s="7"/>
      <c r="M148" s="7"/>
      <c r="N148" s="7"/>
      <c r="O148" s="8">
        <f t="shared" si="67"/>
        <v>0</v>
      </c>
      <c r="Q148" s="53">
        <v>1502</v>
      </c>
      <c r="R148" s="33" t="s">
        <v>133</v>
      </c>
      <c r="S148" s="7">
        <v>91</v>
      </c>
      <c r="T148" s="7">
        <v>9</v>
      </c>
      <c r="U148" s="7"/>
      <c r="V148" s="7"/>
      <c r="W148" s="8">
        <f t="shared" si="68"/>
        <v>100</v>
      </c>
    </row>
    <row r="149" spans="1:23">
      <c r="A149" s="53">
        <v>1500</v>
      </c>
      <c r="B149" s="33" t="s">
        <v>134</v>
      </c>
      <c r="C149" s="7">
        <v>0</v>
      </c>
      <c r="D149" s="7">
        <v>0</v>
      </c>
      <c r="E149" s="7">
        <v>0</v>
      </c>
      <c r="F149" s="7">
        <v>0</v>
      </c>
      <c r="G149" s="8">
        <f t="shared" si="66"/>
        <v>0</v>
      </c>
      <c r="H149" s="11"/>
      <c r="I149" s="53">
        <v>1501</v>
      </c>
      <c r="J149" s="33" t="s">
        <v>134</v>
      </c>
      <c r="K149" s="7"/>
      <c r="L149" s="7"/>
      <c r="M149" s="7"/>
      <c r="N149" s="7"/>
      <c r="O149" s="8">
        <f t="shared" si="67"/>
        <v>0</v>
      </c>
      <c r="Q149" s="53">
        <v>1502</v>
      </c>
      <c r="R149" s="33" t="s">
        <v>134</v>
      </c>
      <c r="S149" s="7">
        <v>13</v>
      </c>
      <c r="T149" s="7">
        <v>2</v>
      </c>
      <c r="U149" s="7"/>
      <c r="V149" s="7"/>
      <c r="W149" s="8">
        <f t="shared" si="68"/>
        <v>15</v>
      </c>
    </row>
    <row r="150" spans="1:23">
      <c r="A150" s="53">
        <v>1500</v>
      </c>
      <c r="B150" s="33" t="s">
        <v>135</v>
      </c>
      <c r="C150" s="7">
        <v>1</v>
      </c>
      <c r="D150" s="7">
        <v>0</v>
      </c>
      <c r="E150" s="7">
        <v>0</v>
      </c>
      <c r="F150" s="7">
        <v>0</v>
      </c>
      <c r="G150" s="8">
        <f t="shared" si="66"/>
        <v>1</v>
      </c>
      <c r="H150" s="11"/>
      <c r="I150" s="53">
        <v>1501</v>
      </c>
      <c r="J150" s="33" t="s">
        <v>135</v>
      </c>
      <c r="K150" s="7">
        <v>13</v>
      </c>
      <c r="L150" s="7"/>
      <c r="M150" s="7"/>
      <c r="N150" s="7"/>
      <c r="O150" s="8">
        <f t="shared" si="67"/>
        <v>13</v>
      </c>
      <c r="Q150" s="53">
        <v>1502</v>
      </c>
      <c r="R150" s="33" t="s">
        <v>135</v>
      </c>
      <c r="S150" s="7">
        <v>5</v>
      </c>
      <c r="T150" s="7">
        <v>1</v>
      </c>
      <c r="U150" s="7"/>
      <c r="V150" s="7"/>
      <c r="W150" s="8">
        <f t="shared" si="68"/>
        <v>6</v>
      </c>
    </row>
    <row r="151" spans="1:23">
      <c r="A151" s="53">
        <v>1500</v>
      </c>
      <c r="B151" s="33" t="s">
        <v>136</v>
      </c>
      <c r="C151" s="7">
        <v>2</v>
      </c>
      <c r="D151" s="7">
        <v>8</v>
      </c>
      <c r="E151" s="7">
        <v>0</v>
      </c>
      <c r="F151" s="7">
        <v>0</v>
      </c>
      <c r="G151" s="8">
        <f t="shared" si="66"/>
        <v>10</v>
      </c>
      <c r="H151" s="11"/>
      <c r="I151" s="53">
        <v>1501</v>
      </c>
      <c r="J151" s="33" t="s">
        <v>136</v>
      </c>
      <c r="K151" s="7">
        <v>25</v>
      </c>
      <c r="L151" s="7"/>
      <c r="M151" s="7"/>
      <c r="N151" s="7"/>
      <c r="O151" s="8">
        <f t="shared" si="67"/>
        <v>25</v>
      </c>
      <c r="Q151" s="53">
        <v>1502</v>
      </c>
      <c r="R151" s="33" t="s">
        <v>136</v>
      </c>
      <c r="S151" s="7">
        <v>1</v>
      </c>
      <c r="T151" s="7">
        <v>3</v>
      </c>
      <c r="U151" s="7"/>
      <c r="V151" s="7"/>
      <c r="W151" s="8">
        <f t="shared" si="68"/>
        <v>4</v>
      </c>
    </row>
    <row r="152" spans="1:23">
      <c r="A152" s="53">
        <v>1500</v>
      </c>
      <c r="B152" s="33" t="s">
        <v>137</v>
      </c>
      <c r="C152" s="7">
        <v>0</v>
      </c>
      <c r="D152" s="7">
        <v>0</v>
      </c>
      <c r="E152" s="7">
        <v>0</v>
      </c>
      <c r="F152" s="7">
        <v>0</v>
      </c>
      <c r="G152" s="8">
        <f t="shared" si="66"/>
        <v>0</v>
      </c>
      <c r="H152" s="11"/>
      <c r="I152" s="53">
        <v>1501</v>
      </c>
      <c r="J152" s="33" t="s">
        <v>137</v>
      </c>
      <c r="K152" s="7"/>
      <c r="L152" s="7"/>
      <c r="M152" s="7"/>
      <c r="N152" s="7"/>
      <c r="O152" s="8">
        <f t="shared" si="67"/>
        <v>0</v>
      </c>
      <c r="Q152" s="53">
        <v>1502</v>
      </c>
      <c r="R152" s="33" t="s">
        <v>137</v>
      </c>
      <c r="S152" s="7"/>
      <c r="T152" s="7"/>
      <c r="U152" s="7"/>
      <c r="V152" s="7"/>
      <c r="W152" s="8">
        <f t="shared" si="68"/>
        <v>0</v>
      </c>
    </row>
    <row r="153" spans="1:23">
      <c r="A153" s="53">
        <v>1500</v>
      </c>
      <c r="B153" s="33" t="s">
        <v>116</v>
      </c>
      <c r="C153" s="7">
        <v>0</v>
      </c>
      <c r="D153" s="7">
        <v>0</v>
      </c>
      <c r="E153" s="7">
        <v>0</v>
      </c>
      <c r="F153" s="7">
        <v>0</v>
      </c>
      <c r="G153" s="8">
        <f t="shared" si="66"/>
        <v>0</v>
      </c>
      <c r="H153" s="11"/>
      <c r="I153" s="53">
        <v>1501</v>
      </c>
      <c r="J153" s="33" t="s">
        <v>116</v>
      </c>
      <c r="K153" s="7"/>
      <c r="L153" s="7"/>
      <c r="M153" s="7"/>
      <c r="N153" s="7"/>
      <c r="O153" s="8">
        <f t="shared" si="67"/>
        <v>0</v>
      </c>
      <c r="Q153" s="53">
        <v>1502</v>
      </c>
      <c r="R153" s="33" t="s">
        <v>116</v>
      </c>
      <c r="S153" s="7"/>
      <c r="T153" s="7"/>
      <c r="U153" s="7"/>
      <c r="V153" s="7"/>
      <c r="W153" s="8">
        <f t="shared" si="68"/>
        <v>0</v>
      </c>
    </row>
    <row r="154" spans="1:23">
      <c r="A154" s="53">
        <v>1500</v>
      </c>
      <c r="B154" s="33" t="s">
        <v>138</v>
      </c>
      <c r="C154" s="7">
        <v>0</v>
      </c>
      <c r="D154" s="7">
        <v>0</v>
      </c>
      <c r="E154" s="7">
        <v>0</v>
      </c>
      <c r="F154" s="7">
        <v>0</v>
      </c>
      <c r="G154" s="8">
        <f t="shared" si="66"/>
        <v>0</v>
      </c>
      <c r="H154" s="11"/>
      <c r="I154" s="53">
        <v>1501</v>
      </c>
      <c r="J154" s="33" t="s">
        <v>138</v>
      </c>
      <c r="K154" s="7"/>
      <c r="L154" s="7"/>
      <c r="M154" s="7"/>
      <c r="N154" s="7"/>
      <c r="O154" s="8">
        <f t="shared" si="67"/>
        <v>0</v>
      </c>
      <c r="Q154" s="53">
        <v>1502</v>
      </c>
      <c r="R154" s="33" t="s">
        <v>138</v>
      </c>
      <c r="S154" s="7"/>
      <c r="T154" s="7"/>
      <c r="U154" s="7"/>
      <c r="V154" s="7"/>
      <c r="W154" s="8">
        <f t="shared" si="68"/>
        <v>0</v>
      </c>
    </row>
    <row r="155" spans="1:23">
      <c r="A155" s="53">
        <v>1500</v>
      </c>
      <c r="B155" s="36" t="s">
        <v>117</v>
      </c>
      <c r="C155" s="35">
        <f>SUM(C133:C154)</f>
        <v>24</v>
      </c>
      <c r="D155" s="35">
        <f t="shared" ref="D155" si="69">SUM(D133:D154)</f>
        <v>61</v>
      </c>
      <c r="E155" s="35">
        <f t="shared" ref="E155" si="70">SUM(E133:E154)</f>
        <v>0</v>
      </c>
      <c r="F155" s="35">
        <f t="shared" ref="F155" si="71">SUM(F133:F154)</f>
        <v>0</v>
      </c>
      <c r="G155" s="35">
        <f t="shared" ref="G155" si="72">SUM(G133:G154)</f>
        <v>85</v>
      </c>
      <c r="H155" s="11"/>
      <c r="I155" s="53">
        <v>1501</v>
      </c>
      <c r="J155" s="36" t="s">
        <v>117</v>
      </c>
      <c r="K155" s="35">
        <f>SUM(K133:K154)</f>
        <v>45</v>
      </c>
      <c r="L155" s="35">
        <f t="shared" ref="L155" si="73">SUM(L133:L154)</f>
        <v>0</v>
      </c>
      <c r="M155" s="35">
        <f t="shared" ref="M155" si="74">SUM(M133:M154)</f>
        <v>0</v>
      </c>
      <c r="N155" s="35">
        <f t="shared" ref="N155" si="75">SUM(N133:N154)</f>
        <v>0</v>
      </c>
      <c r="O155" s="35">
        <f t="shared" ref="O155" si="76">SUM(O133:O154)</f>
        <v>45</v>
      </c>
      <c r="Q155" s="53">
        <v>1502</v>
      </c>
      <c r="R155" s="36" t="s">
        <v>117</v>
      </c>
      <c r="S155" s="35">
        <f>SUM(S133:S154)</f>
        <v>354</v>
      </c>
      <c r="T155" s="35">
        <f t="shared" ref="T155" si="77">SUM(T133:T154)</f>
        <v>55</v>
      </c>
      <c r="U155" s="35">
        <f t="shared" ref="U155" si="78">SUM(U133:U154)</f>
        <v>0</v>
      </c>
      <c r="V155" s="35">
        <f t="shared" ref="V155" si="79">SUM(V133:V154)</f>
        <v>0</v>
      </c>
      <c r="W155" s="35">
        <f t="shared" ref="W155" si="80">SUM(W133:W154)</f>
        <v>409</v>
      </c>
    </row>
    <row r="157" spans="1:23" ht="17.25" thickBot="1">
      <c r="A157" s="77" t="s">
        <v>110</v>
      </c>
      <c r="B157" s="77"/>
      <c r="C157" s="77"/>
      <c r="D157" s="77"/>
      <c r="E157" s="77"/>
      <c r="F157" s="77"/>
      <c r="G157" s="77"/>
      <c r="H157" s="11"/>
      <c r="I157" s="77" t="s">
        <v>110</v>
      </c>
      <c r="J157" s="77"/>
      <c r="K157" s="77"/>
      <c r="L157" s="77"/>
      <c r="M157" s="77"/>
      <c r="N157" s="77"/>
      <c r="O157" s="77"/>
      <c r="Q157" s="77" t="s">
        <v>110</v>
      </c>
      <c r="R157" s="77"/>
      <c r="S157" s="77"/>
      <c r="T157" s="77"/>
      <c r="U157" s="77"/>
      <c r="V157" s="77"/>
      <c r="W157" s="77"/>
    </row>
    <row r="158" spans="1:23" ht="51" thickTop="1" thickBot="1">
      <c r="A158" s="39" t="s">
        <v>111</v>
      </c>
      <c r="B158" s="10" t="s">
        <v>112</v>
      </c>
      <c r="C158" s="3" t="s">
        <v>113</v>
      </c>
      <c r="D158" s="3" t="s">
        <v>114</v>
      </c>
      <c r="E158" s="3" t="s">
        <v>115</v>
      </c>
      <c r="F158" s="10" t="s">
        <v>116</v>
      </c>
      <c r="G158" s="3" t="s">
        <v>117</v>
      </c>
      <c r="H158" s="11"/>
      <c r="I158" s="39" t="s">
        <v>111</v>
      </c>
      <c r="J158" s="10" t="s">
        <v>112</v>
      </c>
      <c r="K158" s="3" t="s">
        <v>113</v>
      </c>
      <c r="L158" s="3" t="s">
        <v>114</v>
      </c>
      <c r="M158" s="3" t="s">
        <v>115</v>
      </c>
      <c r="N158" s="10" t="s">
        <v>116</v>
      </c>
      <c r="O158" s="3" t="s">
        <v>117</v>
      </c>
      <c r="Q158" s="39" t="s">
        <v>111</v>
      </c>
      <c r="R158" s="10" t="s">
        <v>112</v>
      </c>
      <c r="S158" s="3" t="s">
        <v>113</v>
      </c>
      <c r="T158" s="3" t="s">
        <v>114</v>
      </c>
      <c r="U158" s="3" t="s">
        <v>115</v>
      </c>
      <c r="V158" s="10" t="s">
        <v>116</v>
      </c>
      <c r="W158" s="3" t="s">
        <v>117</v>
      </c>
    </row>
    <row r="159" spans="1:23" ht="17.25" thickTop="1">
      <c r="A159" s="53">
        <v>1503</v>
      </c>
      <c r="B159" s="2" t="s">
        <v>118</v>
      </c>
      <c r="C159" s="7"/>
      <c r="D159" s="7"/>
      <c r="E159" s="7"/>
      <c r="F159" s="7"/>
      <c r="G159" s="8">
        <f>SUM(C159:F159)</f>
        <v>0</v>
      </c>
      <c r="H159" s="11"/>
      <c r="I159" s="53">
        <v>1504</v>
      </c>
      <c r="J159" s="2" t="s">
        <v>118</v>
      </c>
      <c r="K159" s="7">
        <v>18</v>
      </c>
      <c r="L159" s="7">
        <v>34</v>
      </c>
      <c r="M159" s="7"/>
      <c r="N159" s="7"/>
      <c r="O159" s="8">
        <f>SUM(K159:N159)</f>
        <v>52</v>
      </c>
      <c r="Q159" s="53">
        <v>1505</v>
      </c>
      <c r="R159" s="2" t="s">
        <v>118</v>
      </c>
      <c r="S159" s="7">
        <v>1</v>
      </c>
      <c r="T159" s="7">
        <v>8</v>
      </c>
      <c r="U159" s="7"/>
      <c r="V159" s="7"/>
      <c r="W159" s="8">
        <f>SUM(S159:V159)</f>
        <v>9</v>
      </c>
    </row>
    <row r="160" spans="1:23">
      <c r="A160" s="53">
        <v>1503</v>
      </c>
      <c r="B160" s="33" t="s">
        <v>119</v>
      </c>
      <c r="C160" s="7"/>
      <c r="D160" s="7"/>
      <c r="E160" s="7"/>
      <c r="F160" s="7"/>
      <c r="G160" s="8">
        <f t="shared" ref="G160:G180" si="81">SUM(C160:F160)</f>
        <v>0</v>
      </c>
      <c r="H160" s="11"/>
      <c r="I160" s="53">
        <v>1504</v>
      </c>
      <c r="J160" s="33" t="s">
        <v>119</v>
      </c>
      <c r="K160" s="7">
        <v>4</v>
      </c>
      <c r="L160" s="7">
        <v>7</v>
      </c>
      <c r="M160" s="7"/>
      <c r="N160" s="7"/>
      <c r="O160" s="8">
        <f t="shared" ref="O160:O180" si="82">SUM(K160:N160)</f>
        <v>11</v>
      </c>
      <c r="Q160" s="53">
        <v>1505</v>
      </c>
      <c r="R160" s="33" t="s">
        <v>119</v>
      </c>
      <c r="S160" s="7"/>
      <c r="T160" s="7">
        <v>3</v>
      </c>
      <c r="U160" s="7"/>
      <c r="V160" s="7"/>
      <c r="W160" s="8">
        <f t="shared" ref="W160:W180" si="83">SUM(S160:V160)</f>
        <v>3</v>
      </c>
    </row>
    <row r="161" spans="1:23">
      <c r="A161" s="53">
        <v>1503</v>
      </c>
      <c r="B161" s="33" t="s">
        <v>120</v>
      </c>
      <c r="C161" s="7"/>
      <c r="D161" s="7"/>
      <c r="E161" s="7"/>
      <c r="F161" s="7"/>
      <c r="G161" s="8">
        <f t="shared" si="81"/>
        <v>0</v>
      </c>
      <c r="H161" s="11"/>
      <c r="I161" s="53">
        <v>1504</v>
      </c>
      <c r="J161" s="33" t="s">
        <v>120</v>
      </c>
      <c r="K161" s="7">
        <v>24</v>
      </c>
      <c r="L161" s="7">
        <v>37</v>
      </c>
      <c r="M161" s="7"/>
      <c r="N161" s="7"/>
      <c r="O161" s="8">
        <f t="shared" si="82"/>
        <v>61</v>
      </c>
      <c r="Q161" s="53">
        <v>1505</v>
      </c>
      <c r="R161" s="33" t="s">
        <v>120</v>
      </c>
      <c r="S161" s="7">
        <v>7</v>
      </c>
      <c r="T161" s="7">
        <v>13</v>
      </c>
      <c r="U161" s="7"/>
      <c r="V161" s="7"/>
      <c r="W161" s="8">
        <f t="shared" si="83"/>
        <v>20</v>
      </c>
    </row>
    <row r="162" spans="1:23">
      <c r="A162" s="53">
        <v>1503</v>
      </c>
      <c r="B162" s="33" t="s">
        <v>121</v>
      </c>
      <c r="C162" s="7"/>
      <c r="D162" s="7"/>
      <c r="E162" s="7"/>
      <c r="F162" s="7"/>
      <c r="G162" s="8">
        <f t="shared" si="81"/>
        <v>0</v>
      </c>
      <c r="H162" s="11"/>
      <c r="I162" s="53">
        <v>1504</v>
      </c>
      <c r="J162" s="33" t="s">
        <v>121</v>
      </c>
      <c r="K162" s="7">
        <v>84</v>
      </c>
      <c r="L162" s="7">
        <v>193</v>
      </c>
      <c r="M162" s="7"/>
      <c r="N162" s="7"/>
      <c r="O162" s="8">
        <f t="shared" si="82"/>
        <v>277</v>
      </c>
      <c r="Q162" s="53">
        <v>1505</v>
      </c>
      <c r="R162" s="33" t="s">
        <v>121</v>
      </c>
      <c r="S162" s="7">
        <v>9</v>
      </c>
      <c r="T162" s="7">
        <v>15</v>
      </c>
      <c r="U162" s="7"/>
      <c r="V162" s="7"/>
      <c r="W162" s="8">
        <f t="shared" si="83"/>
        <v>24</v>
      </c>
    </row>
    <row r="163" spans="1:23">
      <c r="A163" s="53">
        <v>1503</v>
      </c>
      <c r="B163" s="33" t="s">
        <v>122</v>
      </c>
      <c r="C163" s="7"/>
      <c r="D163" s="7"/>
      <c r="E163" s="7"/>
      <c r="F163" s="7"/>
      <c r="G163" s="8">
        <f t="shared" si="81"/>
        <v>0</v>
      </c>
      <c r="H163" s="11"/>
      <c r="I163" s="53">
        <v>1504</v>
      </c>
      <c r="J163" s="33" t="s">
        <v>122</v>
      </c>
      <c r="K163" s="7">
        <v>136</v>
      </c>
      <c r="L163" s="7">
        <v>373</v>
      </c>
      <c r="M163" s="7"/>
      <c r="N163" s="7"/>
      <c r="O163" s="8">
        <f t="shared" si="82"/>
        <v>509</v>
      </c>
      <c r="Q163" s="53">
        <v>1505</v>
      </c>
      <c r="R163" s="33" t="s">
        <v>122</v>
      </c>
      <c r="S163" s="7">
        <v>31</v>
      </c>
      <c r="T163" s="7">
        <v>84</v>
      </c>
      <c r="U163" s="7"/>
      <c r="V163" s="7"/>
      <c r="W163" s="8">
        <f t="shared" si="83"/>
        <v>115</v>
      </c>
    </row>
    <row r="164" spans="1:23">
      <c r="A164" s="53">
        <v>1503</v>
      </c>
      <c r="B164" s="33" t="s">
        <v>123</v>
      </c>
      <c r="C164" s="7"/>
      <c r="D164" s="7"/>
      <c r="E164" s="7"/>
      <c r="F164" s="7"/>
      <c r="G164" s="8">
        <f t="shared" si="81"/>
        <v>0</v>
      </c>
      <c r="H164" s="11"/>
      <c r="I164" s="53">
        <v>1504</v>
      </c>
      <c r="J164" s="33" t="s">
        <v>123</v>
      </c>
      <c r="K164" s="7">
        <v>8</v>
      </c>
      <c r="L164" s="7">
        <v>26</v>
      </c>
      <c r="M164" s="7"/>
      <c r="N164" s="7"/>
      <c r="O164" s="8">
        <f t="shared" si="82"/>
        <v>34</v>
      </c>
      <c r="Q164" s="53">
        <v>1505</v>
      </c>
      <c r="R164" s="33" t="s">
        <v>123</v>
      </c>
      <c r="S164" s="7">
        <v>4</v>
      </c>
      <c r="T164" s="7">
        <v>14</v>
      </c>
      <c r="U164" s="7"/>
      <c r="V164" s="7"/>
      <c r="W164" s="8">
        <f t="shared" si="83"/>
        <v>18</v>
      </c>
    </row>
    <row r="165" spans="1:23">
      <c r="A165" s="53">
        <v>1503</v>
      </c>
      <c r="B165" s="33" t="s">
        <v>124</v>
      </c>
      <c r="C165" s="7"/>
      <c r="D165" s="7"/>
      <c r="E165" s="7"/>
      <c r="F165" s="7"/>
      <c r="G165" s="8">
        <f t="shared" si="81"/>
        <v>0</v>
      </c>
      <c r="H165" s="11"/>
      <c r="I165" s="53">
        <v>1504</v>
      </c>
      <c r="J165" s="33" t="s">
        <v>124</v>
      </c>
      <c r="K165" s="7">
        <v>185</v>
      </c>
      <c r="L165" s="7">
        <v>450</v>
      </c>
      <c r="M165" s="7"/>
      <c r="N165" s="7"/>
      <c r="O165" s="8">
        <f t="shared" si="82"/>
        <v>635</v>
      </c>
      <c r="Q165" s="53">
        <v>1505</v>
      </c>
      <c r="R165" s="33" t="s">
        <v>124</v>
      </c>
      <c r="S165" s="7">
        <v>26</v>
      </c>
      <c r="T165" s="7">
        <v>98</v>
      </c>
      <c r="U165" s="7"/>
      <c r="V165" s="7"/>
      <c r="W165" s="8">
        <f t="shared" si="83"/>
        <v>124</v>
      </c>
    </row>
    <row r="166" spans="1:23">
      <c r="A166" s="53">
        <v>1503</v>
      </c>
      <c r="B166" s="33" t="s">
        <v>125</v>
      </c>
      <c r="C166" s="7"/>
      <c r="D166" s="7"/>
      <c r="E166" s="7"/>
      <c r="F166" s="7"/>
      <c r="G166" s="8">
        <f t="shared" si="81"/>
        <v>0</v>
      </c>
      <c r="H166" s="11"/>
      <c r="I166" s="53">
        <v>1504</v>
      </c>
      <c r="J166" s="33" t="s">
        <v>125</v>
      </c>
      <c r="K166" s="7">
        <v>104</v>
      </c>
      <c r="L166" s="7">
        <v>325</v>
      </c>
      <c r="M166" s="7"/>
      <c r="N166" s="7"/>
      <c r="O166" s="8">
        <f t="shared" si="82"/>
        <v>429</v>
      </c>
      <c r="Q166" s="53">
        <v>1505</v>
      </c>
      <c r="R166" s="33" t="s">
        <v>125</v>
      </c>
      <c r="S166" s="7">
        <v>15</v>
      </c>
      <c r="T166" s="7">
        <v>34</v>
      </c>
      <c r="U166" s="7"/>
      <c r="V166" s="7"/>
      <c r="W166" s="8">
        <f t="shared" si="83"/>
        <v>49</v>
      </c>
    </row>
    <row r="167" spans="1:23">
      <c r="A167" s="53">
        <v>1503</v>
      </c>
      <c r="B167" s="33" t="s">
        <v>126</v>
      </c>
      <c r="C167" s="7"/>
      <c r="D167" s="7"/>
      <c r="E167" s="7"/>
      <c r="F167" s="7"/>
      <c r="G167" s="8">
        <f t="shared" si="81"/>
        <v>0</v>
      </c>
      <c r="H167" s="11"/>
      <c r="I167" s="53">
        <v>1504</v>
      </c>
      <c r="J167" s="33" t="s">
        <v>126</v>
      </c>
      <c r="K167" s="7">
        <v>5</v>
      </c>
      <c r="L167" s="7">
        <v>25</v>
      </c>
      <c r="M167" s="7"/>
      <c r="N167" s="7"/>
      <c r="O167" s="8">
        <f t="shared" si="82"/>
        <v>30</v>
      </c>
      <c r="Q167" s="53">
        <v>1505</v>
      </c>
      <c r="R167" s="33" t="s">
        <v>126</v>
      </c>
      <c r="S167" s="7">
        <v>4</v>
      </c>
      <c r="T167" s="7">
        <v>13</v>
      </c>
      <c r="U167" s="7"/>
      <c r="V167" s="7"/>
      <c r="W167" s="8">
        <f t="shared" si="83"/>
        <v>17</v>
      </c>
    </row>
    <row r="168" spans="1:23">
      <c r="A168" s="53">
        <v>1503</v>
      </c>
      <c r="B168" s="33" t="s">
        <v>127</v>
      </c>
      <c r="C168" s="7"/>
      <c r="D168" s="7"/>
      <c r="E168" s="7"/>
      <c r="F168" s="7"/>
      <c r="G168" s="8">
        <f t="shared" si="81"/>
        <v>0</v>
      </c>
      <c r="H168" s="11"/>
      <c r="I168" s="53">
        <v>1504</v>
      </c>
      <c r="J168" s="33" t="s">
        <v>127</v>
      </c>
      <c r="K168" s="7">
        <v>33</v>
      </c>
      <c r="L168" s="7">
        <v>122</v>
      </c>
      <c r="M168" s="7"/>
      <c r="N168" s="7"/>
      <c r="O168" s="8">
        <f t="shared" si="82"/>
        <v>155</v>
      </c>
      <c r="Q168" s="53">
        <v>1505</v>
      </c>
      <c r="R168" s="33" t="s">
        <v>127</v>
      </c>
      <c r="S168" s="7">
        <v>10</v>
      </c>
      <c r="T168" s="7">
        <v>36</v>
      </c>
      <c r="U168" s="7"/>
      <c r="V168" s="7"/>
      <c r="W168" s="8">
        <f t="shared" si="83"/>
        <v>46</v>
      </c>
    </row>
    <row r="169" spans="1:23">
      <c r="A169" s="53">
        <v>1503</v>
      </c>
      <c r="B169" s="33" t="s">
        <v>128</v>
      </c>
      <c r="C169" s="7"/>
      <c r="D169" s="7"/>
      <c r="E169" s="7"/>
      <c r="F169" s="7"/>
      <c r="G169" s="8">
        <f t="shared" si="81"/>
        <v>0</v>
      </c>
      <c r="H169" s="11"/>
      <c r="I169" s="53">
        <v>1504</v>
      </c>
      <c r="J169" s="33" t="s">
        <v>128</v>
      </c>
      <c r="K169" s="7">
        <v>52</v>
      </c>
      <c r="L169" s="7">
        <v>155</v>
      </c>
      <c r="M169" s="7"/>
      <c r="N169" s="7"/>
      <c r="O169" s="8">
        <f t="shared" si="82"/>
        <v>207</v>
      </c>
      <c r="Q169" s="53">
        <v>1505</v>
      </c>
      <c r="R169" s="33" t="s">
        <v>128</v>
      </c>
      <c r="S169" s="7">
        <v>10</v>
      </c>
      <c r="T169" s="7">
        <v>17</v>
      </c>
      <c r="U169" s="7"/>
      <c r="V169" s="7"/>
      <c r="W169" s="8">
        <f t="shared" si="83"/>
        <v>27</v>
      </c>
    </row>
    <row r="170" spans="1:23">
      <c r="A170" s="53">
        <v>1503</v>
      </c>
      <c r="B170" s="33" t="s">
        <v>129</v>
      </c>
      <c r="C170" s="7"/>
      <c r="D170" s="7"/>
      <c r="E170" s="7"/>
      <c r="F170" s="7"/>
      <c r="G170" s="8">
        <f t="shared" si="81"/>
        <v>0</v>
      </c>
      <c r="H170" s="11"/>
      <c r="I170" s="53">
        <v>1504</v>
      </c>
      <c r="J170" s="33" t="s">
        <v>129</v>
      </c>
      <c r="K170" s="7">
        <v>4</v>
      </c>
      <c r="L170" s="7">
        <v>12</v>
      </c>
      <c r="M170" s="7"/>
      <c r="N170" s="7"/>
      <c r="O170" s="8">
        <f t="shared" si="82"/>
        <v>16</v>
      </c>
      <c r="Q170" s="53">
        <v>1505</v>
      </c>
      <c r="R170" s="33" t="s">
        <v>129</v>
      </c>
      <c r="S170" s="7">
        <v>3</v>
      </c>
      <c r="T170" s="7">
        <v>7</v>
      </c>
      <c r="U170" s="7"/>
      <c r="V170" s="7"/>
      <c r="W170" s="8">
        <f t="shared" si="83"/>
        <v>10</v>
      </c>
    </row>
    <row r="171" spans="1:23">
      <c r="A171" s="53">
        <v>1503</v>
      </c>
      <c r="B171" s="33" t="s">
        <v>130</v>
      </c>
      <c r="C171" s="7"/>
      <c r="D171" s="7"/>
      <c r="E171" s="7"/>
      <c r="F171" s="7"/>
      <c r="G171" s="8">
        <f t="shared" si="81"/>
        <v>0</v>
      </c>
      <c r="H171" s="11"/>
      <c r="I171" s="53">
        <v>1504</v>
      </c>
      <c r="J171" s="33" t="s">
        <v>130</v>
      </c>
      <c r="K171" s="7"/>
      <c r="L171" s="7">
        <v>4</v>
      </c>
      <c r="M171" s="7"/>
      <c r="N171" s="7"/>
      <c r="O171" s="8">
        <f t="shared" si="82"/>
        <v>4</v>
      </c>
      <c r="Q171" s="53">
        <v>1505</v>
      </c>
      <c r="R171" s="33" t="s">
        <v>130</v>
      </c>
      <c r="S171" s="7">
        <v>1</v>
      </c>
      <c r="T171" s="7">
        <v>2</v>
      </c>
      <c r="U171" s="7"/>
      <c r="V171" s="7"/>
      <c r="W171" s="8">
        <f t="shared" si="83"/>
        <v>3</v>
      </c>
    </row>
    <row r="172" spans="1:23">
      <c r="A172" s="53">
        <v>1503</v>
      </c>
      <c r="B172" s="33" t="s">
        <v>131</v>
      </c>
      <c r="C172" s="7"/>
      <c r="D172" s="7"/>
      <c r="E172" s="7"/>
      <c r="F172" s="7"/>
      <c r="G172" s="8">
        <f t="shared" si="81"/>
        <v>0</v>
      </c>
      <c r="H172" s="11"/>
      <c r="I172" s="53">
        <v>1504</v>
      </c>
      <c r="J172" s="33" t="s">
        <v>131</v>
      </c>
      <c r="K172" s="7">
        <v>13</v>
      </c>
      <c r="L172" s="7">
        <v>15</v>
      </c>
      <c r="M172" s="7"/>
      <c r="N172" s="7"/>
      <c r="O172" s="8">
        <f t="shared" si="82"/>
        <v>28</v>
      </c>
      <c r="Q172" s="53">
        <v>1505</v>
      </c>
      <c r="R172" s="33" t="s">
        <v>131</v>
      </c>
      <c r="S172" s="7">
        <v>30</v>
      </c>
      <c r="T172" s="7">
        <v>27</v>
      </c>
      <c r="U172" s="7"/>
      <c r="V172" s="7"/>
      <c r="W172" s="8">
        <f t="shared" si="83"/>
        <v>57</v>
      </c>
    </row>
    <row r="173" spans="1:23">
      <c r="A173" s="53">
        <v>1503</v>
      </c>
      <c r="B173" s="33" t="s">
        <v>132</v>
      </c>
      <c r="C173" s="7"/>
      <c r="D173" s="7"/>
      <c r="E173" s="7"/>
      <c r="F173" s="7"/>
      <c r="G173" s="8">
        <f t="shared" si="81"/>
        <v>0</v>
      </c>
      <c r="H173" s="11"/>
      <c r="I173" s="53">
        <v>1504</v>
      </c>
      <c r="J173" s="33" t="s">
        <v>132</v>
      </c>
      <c r="K173" s="7">
        <v>11</v>
      </c>
      <c r="L173" s="7">
        <v>11</v>
      </c>
      <c r="M173" s="7"/>
      <c r="N173" s="7"/>
      <c r="O173" s="8">
        <f t="shared" si="82"/>
        <v>22</v>
      </c>
      <c r="Q173" s="53">
        <v>1505</v>
      </c>
      <c r="R173" s="33" t="s">
        <v>132</v>
      </c>
      <c r="S173" s="7">
        <v>3</v>
      </c>
      <c r="T173" s="7">
        <v>10</v>
      </c>
      <c r="U173" s="7"/>
      <c r="V173" s="7"/>
      <c r="W173" s="8">
        <f t="shared" si="83"/>
        <v>13</v>
      </c>
    </row>
    <row r="174" spans="1:23">
      <c r="A174" s="53">
        <v>1503</v>
      </c>
      <c r="B174" s="33" t="s">
        <v>133</v>
      </c>
      <c r="C174" s="7"/>
      <c r="D174" s="7"/>
      <c r="E174" s="7"/>
      <c r="F174" s="7"/>
      <c r="G174" s="8">
        <f t="shared" si="81"/>
        <v>0</v>
      </c>
      <c r="H174" s="11"/>
      <c r="I174" s="53">
        <v>1504</v>
      </c>
      <c r="J174" s="33" t="s">
        <v>133</v>
      </c>
      <c r="K174" s="7">
        <v>19</v>
      </c>
      <c r="L174" s="7">
        <v>51</v>
      </c>
      <c r="M174" s="7"/>
      <c r="N174" s="7"/>
      <c r="O174" s="8">
        <f t="shared" si="82"/>
        <v>70</v>
      </c>
      <c r="Q174" s="53">
        <v>1505</v>
      </c>
      <c r="R174" s="33" t="s">
        <v>133</v>
      </c>
      <c r="S174" s="7">
        <v>6</v>
      </c>
      <c r="T174" s="7">
        <v>20</v>
      </c>
      <c r="U174" s="7"/>
      <c r="V174" s="7"/>
      <c r="W174" s="8">
        <f t="shared" si="83"/>
        <v>26</v>
      </c>
    </row>
    <row r="175" spans="1:23">
      <c r="A175" s="53">
        <v>1503</v>
      </c>
      <c r="B175" s="33" t="s">
        <v>134</v>
      </c>
      <c r="C175" s="7"/>
      <c r="D175" s="7"/>
      <c r="E175" s="7"/>
      <c r="F175" s="7"/>
      <c r="G175" s="8">
        <f t="shared" si="81"/>
        <v>0</v>
      </c>
      <c r="H175" s="11"/>
      <c r="I175" s="53">
        <v>1504</v>
      </c>
      <c r="J175" s="33" t="s">
        <v>134</v>
      </c>
      <c r="K175" s="7">
        <v>4</v>
      </c>
      <c r="L175" s="7">
        <v>3</v>
      </c>
      <c r="M175" s="7"/>
      <c r="N175" s="7"/>
      <c r="O175" s="8">
        <f t="shared" si="82"/>
        <v>7</v>
      </c>
      <c r="Q175" s="53">
        <v>1505</v>
      </c>
      <c r="R175" s="33" t="s">
        <v>134</v>
      </c>
      <c r="S175" s="7"/>
      <c r="T175" s="7"/>
      <c r="U175" s="7"/>
      <c r="V175" s="7"/>
      <c r="W175" s="8">
        <f t="shared" si="83"/>
        <v>0</v>
      </c>
    </row>
    <row r="176" spans="1:23">
      <c r="A176" s="53">
        <v>1503</v>
      </c>
      <c r="B176" s="33" t="s">
        <v>135</v>
      </c>
      <c r="C176" s="7"/>
      <c r="D176" s="7"/>
      <c r="E176" s="7"/>
      <c r="F176" s="7"/>
      <c r="G176" s="8">
        <f t="shared" si="81"/>
        <v>0</v>
      </c>
      <c r="H176" s="11"/>
      <c r="I176" s="53">
        <v>1504</v>
      </c>
      <c r="J176" s="33" t="s">
        <v>135</v>
      </c>
      <c r="K176" s="7">
        <v>82</v>
      </c>
      <c r="L176" s="7">
        <v>163</v>
      </c>
      <c r="M176" s="7"/>
      <c r="N176" s="7"/>
      <c r="O176" s="8">
        <f t="shared" si="82"/>
        <v>245</v>
      </c>
      <c r="Q176" s="53">
        <v>1505</v>
      </c>
      <c r="R176" s="33" t="s">
        <v>135</v>
      </c>
      <c r="S176" s="7">
        <v>8</v>
      </c>
      <c r="T176" s="7">
        <v>22</v>
      </c>
      <c r="U176" s="7"/>
      <c r="V176" s="7"/>
      <c r="W176" s="8">
        <f t="shared" si="83"/>
        <v>30</v>
      </c>
    </row>
    <row r="177" spans="1:23">
      <c r="A177" s="53">
        <v>1503</v>
      </c>
      <c r="B177" s="33" t="s">
        <v>136</v>
      </c>
      <c r="C177" s="7"/>
      <c r="D177" s="7"/>
      <c r="E177" s="7"/>
      <c r="F177" s="7"/>
      <c r="G177" s="8">
        <f t="shared" si="81"/>
        <v>0</v>
      </c>
      <c r="H177" s="11"/>
      <c r="I177" s="53">
        <v>1504</v>
      </c>
      <c r="J177" s="33" t="s">
        <v>136</v>
      </c>
      <c r="K177" s="7">
        <v>197</v>
      </c>
      <c r="L177" s="7">
        <v>515</v>
      </c>
      <c r="M177" s="7"/>
      <c r="N177" s="7"/>
      <c r="O177" s="8">
        <f t="shared" si="82"/>
        <v>712</v>
      </c>
      <c r="Q177" s="53">
        <v>1505</v>
      </c>
      <c r="R177" s="33" t="s">
        <v>136</v>
      </c>
      <c r="S177" s="7">
        <v>67</v>
      </c>
      <c r="T177" s="7">
        <v>186</v>
      </c>
      <c r="U177" s="7"/>
      <c r="V177" s="7"/>
      <c r="W177" s="8">
        <f t="shared" si="83"/>
        <v>253</v>
      </c>
    </row>
    <row r="178" spans="1:23">
      <c r="A178" s="53">
        <v>1503</v>
      </c>
      <c r="B178" s="33" t="s">
        <v>137</v>
      </c>
      <c r="C178" s="7"/>
      <c r="D178" s="7"/>
      <c r="E178" s="7"/>
      <c r="F178" s="7"/>
      <c r="G178" s="8">
        <f t="shared" si="81"/>
        <v>0</v>
      </c>
      <c r="H178" s="11"/>
      <c r="I178" s="53">
        <v>1504</v>
      </c>
      <c r="J178" s="33" t="s">
        <v>137</v>
      </c>
      <c r="K178" s="7"/>
      <c r="L178" s="7">
        <v>1</v>
      </c>
      <c r="M178" s="7"/>
      <c r="N178" s="7"/>
      <c r="O178" s="8">
        <f t="shared" si="82"/>
        <v>1</v>
      </c>
      <c r="Q178" s="53">
        <v>1505</v>
      </c>
      <c r="R178" s="33" t="s">
        <v>137</v>
      </c>
      <c r="S178" s="7">
        <v>13</v>
      </c>
      <c r="T178" s="7">
        <v>8</v>
      </c>
      <c r="U178" s="7"/>
      <c r="V178" s="7"/>
      <c r="W178" s="8">
        <f t="shared" si="83"/>
        <v>21</v>
      </c>
    </row>
    <row r="179" spans="1:23">
      <c r="A179" s="53">
        <v>1503</v>
      </c>
      <c r="B179" s="33" t="s">
        <v>116</v>
      </c>
      <c r="C179" s="7"/>
      <c r="D179" s="7"/>
      <c r="E179" s="7"/>
      <c r="F179" s="7"/>
      <c r="G179" s="8">
        <f t="shared" si="81"/>
        <v>0</v>
      </c>
      <c r="H179" s="11"/>
      <c r="I179" s="53">
        <v>1504</v>
      </c>
      <c r="J179" s="33" t="s">
        <v>116</v>
      </c>
      <c r="K179" s="7"/>
      <c r="L179" s="7"/>
      <c r="M179" s="7"/>
      <c r="N179" s="7"/>
      <c r="O179" s="8">
        <f t="shared" si="82"/>
        <v>0</v>
      </c>
      <c r="Q179" s="53">
        <v>1505</v>
      </c>
      <c r="R179" s="33" t="s">
        <v>116</v>
      </c>
      <c r="S179" s="7"/>
      <c r="T179" s="7"/>
      <c r="U179" s="7"/>
      <c r="V179" s="7"/>
      <c r="W179" s="8">
        <f t="shared" si="83"/>
        <v>0</v>
      </c>
    </row>
    <row r="180" spans="1:23">
      <c r="A180" s="53">
        <v>1503</v>
      </c>
      <c r="B180" s="33" t="s">
        <v>138</v>
      </c>
      <c r="C180" s="7"/>
      <c r="D180" s="7"/>
      <c r="E180" s="7"/>
      <c r="F180" s="7"/>
      <c r="G180" s="8">
        <f t="shared" si="81"/>
        <v>0</v>
      </c>
      <c r="H180" s="11"/>
      <c r="I180" s="53">
        <v>1504</v>
      </c>
      <c r="J180" s="33" t="s">
        <v>138</v>
      </c>
      <c r="K180" s="7"/>
      <c r="L180" s="7"/>
      <c r="M180" s="7"/>
      <c r="N180" s="7"/>
      <c r="O180" s="8">
        <f t="shared" si="82"/>
        <v>0</v>
      </c>
      <c r="Q180" s="53">
        <v>1505</v>
      </c>
      <c r="R180" s="33" t="s">
        <v>138</v>
      </c>
      <c r="S180" s="7"/>
      <c r="T180" s="7"/>
      <c r="U180" s="7"/>
      <c r="V180" s="7"/>
      <c r="W180" s="8">
        <f t="shared" si="83"/>
        <v>0</v>
      </c>
    </row>
    <row r="181" spans="1:23">
      <c r="A181" s="53">
        <v>1503</v>
      </c>
      <c r="B181" s="36" t="s">
        <v>117</v>
      </c>
      <c r="C181" s="35">
        <f>SUM(C159:C180)</f>
        <v>0</v>
      </c>
      <c r="D181" s="35">
        <f t="shared" ref="D181" si="84">SUM(D159:D180)</f>
        <v>0</v>
      </c>
      <c r="E181" s="35">
        <f t="shared" ref="E181" si="85">SUM(E159:E180)</f>
        <v>0</v>
      </c>
      <c r="F181" s="35">
        <f t="shared" ref="F181" si="86">SUM(F159:F180)</f>
        <v>0</v>
      </c>
      <c r="G181" s="35">
        <f t="shared" ref="G181" si="87">SUM(G159:G180)</f>
        <v>0</v>
      </c>
      <c r="H181" s="11"/>
      <c r="I181" s="53">
        <v>1504</v>
      </c>
      <c r="J181" s="36" t="s">
        <v>117</v>
      </c>
      <c r="K181" s="35">
        <f>SUM(K159:K180)</f>
        <v>983</v>
      </c>
      <c r="L181" s="35">
        <f t="shared" ref="L181" si="88">SUM(L159:L180)</f>
        <v>2522</v>
      </c>
      <c r="M181" s="35">
        <f t="shared" ref="M181" si="89">SUM(M159:M180)</f>
        <v>0</v>
      </c>
      <c r="N181" s="35">
        <f t="shared" ref="N181" si="90">SUM(N159:N180)</f>
        <v>0</v>
      </c>
      <c r="O181" s="35">
        <f t="shared" ref="O181" si="91">SUM(O159:O180)</f>
        <v>3505</v>
      </c>
      <c r="Q181" s="53">
        <v>1505</v>
      </c>
      <c r="R181" s="36" t="s">
        <v>117</v>
      </c>
      <c r="S181" s="35">
        <f>SUM(S159:S180)</f>
        <v>248</v>
      </c>
      <c r="T181" s="35">
        <f t="shared" ref="T181" si="92">SUM(T159:T180)</f>
        <v>617</v>
      </c>
      <c r="U181" s="35">
        <f t="shared" ref="U181" si="93">SUM(U159:U180)</f>
        <v>0</v>
      </c>
      <c r="V181" s="35">
        <f t="shared" ref="V181" si="94">SUM(V159:V180)</f>
        <v>0</v>
      </c>
      <c r="W181" s="35">
        <f t="shared" ref="W181" si="95">SUM(W159:W180)</f>
        <v>865</v>
      </c>
    </row>
    <row r="183" spans="1:23" ht="17.25" thickBot="1">
      <c r="A183" s="77" t="s">
        <v>110</v>
      </c>
      <c r="B183" s="77"/>
      <c r="C183" s="77"/>
      <c r="D183" s="77"/>
      <c r="E183" s="77"/>
      <c r="F183" s="77"/>
      <c r="G183" s="77"/>
      <c r="H183" s="11"/>
      <c r="I183" s="77" t="s">
        <v>110</v>
      </c>
      <c r="J183" s="77"/>
      <c r="K183" s="77"/>
      <c r="L183" s="77"/>
      <c r="M183" s="77"/>
      <c r="N183" s="77"/>
      <c r="O183" s="77"/>
      <c r="Q183" s="77" t="s">
        <v>110</v>
      </c>
      <c r="R183" s="77"/>
      <c r="S183" s="77"/>
      <c r="T183" s="77"/>
      <c r="U183" s="77"/>
      <c r="V183" s="77"/>
      <c r="W183" s="77"/>
    </row>
    <row r="184" spans="1:23" ht="51" thickTop="1" thickBot="1">
      <c r="A184" s="39" t="s">
        <v>111</v>
      </c>
      <c r="B184" s="10" t="s">
        <v>112</v>
      </c>
      <c r="C184" s="3" t="s">
        <v>113</v>
      </c>
      <c r="D184" s="3" t="s">
        <v>114</v>
      </c>
      <c r="E184" s="3" t="s">
        <v>115</v>
      </c>
      <c r="F184" s="10" t="s">
        <v>116</v>
      </c>
      <c r="G184" s="3" t="s">
        <v>117</v>
      </c>
      <c r="H184" s="11"/>
      <c r="I184" s="39" t="s">
        <v>111</v>
      </c>
      <c r="J184" s="10" t="s">
        <v>112</v>
      </c>
      <c r="K184" s="3" t="s">
        <v>113</v>
      </c>
      <c r="L184" s="3" t="s">
        <v>114</v>
      </c>
      <c r="M184" s="3" t="s">
        <v>115</v>
      </c>
      <c r="N184" s="10" t="s">
        <v>116</v>
      </c>
      <c r="O184" s="3" t="s">
        <v>117</v>
      </c>
      <c r="Q184" s="39" t="s">
        <v>111</v>
      </c>
      <c r="R184" s="10" t="s">
        <v>112</v>
      </c>
      <c r="S184" s="3" t="s">
        <v>113</v>
      </c>
      <c r="T184" s="3" t="s">
        <v>114</v>
      </c>
      <c r="U184" s="3" t="s">
        <v>115</v>
      </c>
      <c r="V184" s="10" t="s">
        <v>116</v>
      </c>
      <c r="W184" s="3" t="s">
        <v>117</v>
      </c>
    </row>
    <row r="185" spans="1:23" ht="17.25" thickTop="1">
      <c r="A185" s="53">
        <v>1506</v>
      </c>
      <c r="B185" s="2" t="s">
        <v>118</v>
      </c>
      <c r="C185" s="7"/>
      <c r="D185" s="7"/>
      <c r="E185" s="7"/>
      <c r="F185" s="7"/>
      <c r="G185" s="8">
        <f>SUM(C185:F185)</f>
        <v>0</v>
      </c>
      <c r="H185" s="11"/>
      <c r="I185" s="53">
        <v>1507</v>
      </c>
      <c r="J185" s="2" t="s">
        <v>118</v>
      </c>
      <c r="K185" s="7">
        <v>1</v>
      </c>
      <c r="L185" s="7">
        <v>2</v>
      </c>
      <c r="M185" s="7"/>
      <c r="N185" s="7"/>
      <c r="O185" s="8">
        <f>SUM(K185:N185)</f>
        <v>3</v>
      </c>
      <c r="Q185" s="53">
        <v>1508</v>
      </c>
      <c r="R185" s="2" t="s">
        <v>118</v>
      </c>
      <c r="S185" s="7"/>
      <c r="T185" s="7"/>
      <c r="U185" s="7"/>
      <c r="V185" s="7">
        <v>918</v>
      </c>
      <c r="W185" s="8">
        <f>SUM(S185:V185)</f>
        <v>918</v>
      </c>
    </row>
    <row r="186" spans="1:23">
      <c r="A186" s="53">
        <v>1506</v>
      </c>
      <c r="B186" s="33" t="s">
        <v>119</v>
      </c>
      <c r="C186" s="7"/>
      <c r="D186" s="7"/>
      <c r="E186" s="7"/>
      <c r="F186" s="7"/>
      <c r="G186" s="8">
        <f t="shared" ref="G186:G206" si="96">SUM(C186:F186)</f>
        <v>0</v>
      </c>
      <c r="H186" s="11"/>
      <c r="I186" s="53">
        <v>1507</v>
      </c>
      <c r="J186" s="33" t="s">
        <v>119</v>
      </c>
      <c r="K186" s="7"/>
      <c r="L186" s="7"/>
      <c r="M186" s="7"/>
      <c r="N186" s="7"/>
      <c r="O186" s="8">
        <f t="shared" ref="O186:O206" si="97">SUM(K186:N186)</f>
        <v>0</v>
      </c>
      <c r="Q186" s="53">
        <v>1508</v>
      </c>
      <c r="R186" s="33" t="s">
        <v>119</v>
      </c>
      <c r="S186" s="7"/>
      <c r="T186" s="7"/>
      <c r="U186" s="7"/>
      <c r="V186" s="7">
        <v>161</v>
      </c>
      <c r="W186" s="8">
        <f t="shared" ref="W186:W206" si="98">SUM(S186:V186)</f>
        <v>161</v>
      </c>
    </row>
    <row r="187" spans="1:23">
      <c r="A187" s="53">
        <v>1506</v>
      </c>
      <c r="B187" s="33" t="s">
        <v>120</v>
      </c>
      <c r="C187" s="7"/>
      <c r="D187" s="7"/>
      <c r="E187" s="7"/>
      <c r="F187" s="7"/>
      <c r="G187" s="8">
        <f t="shared" si="96"/>
        <v>0</v>
      </c>
      <c r="H187" s="11"/>
      <c r="I187" s="53">
        <v>1507</v>
      </c>
      <c r="J187" s="33" t="s">
        <v>120</v>
      </c>
      <c r="K187" s="7"/>
      <c r="L187" s="7"/>
      <c r="M187" s="7"/>
      <c r="N187" s="7"/>
      <c r="O187" s="8">
        <f t="shared" si="97"/>
        <v>0</v>
      </c>
      <c r="Q187" s="53">
        <v>1508</v>
      </c>
      <c r="R187" s="33" t="s">
        <v>120</v>
      </c>
      <c r="S187" s="7"/>
      <c r="T187" s="7"/>
      <c r="U187" s="7"/>
      <c r="V187" s="7">
        <v>543</v>
      </c>
      <c r="W187" s="8">
        <f t="shared" si="98"/>
        <v>543</v>
      </c>
    </row>
    <row r="188" spans="1:23">
      <c r="A188" s="53">
        <v>1506</v>
      </c>
      <c r="B188" s="33" t="s">
        <v>121</v>
      </c>
      <c r="C188" s="7"/>
      <c r="D188" s="7"/>
      <c r="E188" s="7"/>
      <c r="F188" s="7"/>
      <c r="G188" s="8">
        <f t="shared" si="96"/>
        <v>0</v>
      </c>
      <c r="H188" s="11"/>
      <c r="I188" s="53">
        <v>1507</v>
      </c>
      <c r="J188" s="33" t="s">
        <v>121</v>
      </c>
      <c r="K188" s="7">
        <v>1</v>
      </c>
      <c r="L188" s="7"/>
      <c r="M188" s="7"/>
      <c r="N188" s="7"/>
      <c r="O188" s="8">
        <f t="shared" si="97"/>
        <v>1</v>
      </c>
      <c r="Q188" s="53">
        <v>1508</v>
      </c>
      <c r="R188" s="33" t="s">
        <v>121</v>
      </c>
      <c r="S188" s="7"/>
      <c r="T188" s="7"/>
      <c r="U188" s="7"/>
      <c r="V188" s="7">
        <v>2622</v>
      </c>
      <c r="W188" s="8">
        <f t="shared" si="98"/>
        <v>2622</v>
      </c>
    </row>
    <row r="189" spans="1:23">
      <c r="A189" s="53">
        <v>1506</v>
      </c>
      <c r="B189" s="33" t="s">
        <v>122</v>
      </c>
      <c r="C189" s="7"/>
      <c r="D189" s="7"/>
      <c r="E189" s="7"/>
      <c r="F189" s="7"/>
      <c r="G189" s="8">
        <f t="shared" si="96"/>
        <v>0</v>
      </c>
      <c r="H189" s="11"/>
      <c r="I189" s="53">
        <v>1507</v>
      </c>
      <c r="J189" s="33" t="s">
        <v>122</v>
      </c>
      <c r="K189" s="7"/>
      <c r="L189" s="7"/>
      <c r="M189" s="7"/>
      <c r="N189" s="7"/>
      <c r="O189" s="8">
        <f t="shared" si="97"/>
        <v>0</v>
      </c>
      <c r="Q189" s="53">
        <v>1508</v>
      </c>
      <c r="R189" s="33" t="s">
        <v>122</v>
      </c>
      <c r="S189" s="7"/>
      <c r="T189" s="7"/>
      <c r="U189" s="7"/>
      <c r="V189" s="7">
        <v>4854</v>
      </c>
      <c r="W189" s="8">
        <f t="shared" si="98"/>
        <v>4854</v>
      </c>
    </row>
    <row r="190" spans="1:23">
      <c r="A190" s="53">
        <v>1506</v>
      </c>
      <c r="B190" s="33" t="s">
        <v>123</v>
      </c>
      <c r="C190" s="7"/>
      <c r="D190" s="7"/>
      <c r="E190" s="7"/>
      <c r="F190" s="7"/>
      <c r="G190" s="8">
        <f t="shared" si="96"/>
        <v>0</v>
      </c>
      <c r="H190" s="11"/>
      <c r="I190" s="53">
        <v>1507</v>
      </c>
      <c r="J190" s="33" t="s">
        <v>123</v>
      </c>
      <c r="K190" s="7">
        <v>5</v>
      </c>
      <c r="L190" s="7">
        <v>2</v>
      </c>
      <c r="M190" s="7"/>
      <c r="N190" s="7"/>
      <c r="O190" s="8">
        <f t="shared" si="97"/>
        <v>7</v>
      </c>
      <c r="Q190" s="53">
        <v>1508</v>
      </c>
      <c r="R190" s="33" t="s">
        <v>123</v>
      </c>
      <c r="S190" s="7"/>
      <c r="T190" s="7"/>
      <c r="U190" s="7"/>
      <c r="V190" s="7">
        <v>1002</v>
      </c>
      <c r="W190" s="8">
        <f t="shared" si="98"/>
        <v>1002</v>
      </c>
    </row>
    <row r="191" spans="1:23">
      <c r="A191" s="53">
        <v>1506</v>
      </c>
      <c r="B191" s="33" t="s">
        <v>124</v>
      </c>
      <c r="C191" s="7"/>
      <c r="D191" s="7"/>
      <c r="E191" s="7"/>
      <c r="F191" s="7"/>
      <c r="G191" s="8">
        <f t="shared" si="96"/>
        <v>0</v>
      </c>
      <c r="H191" s="11"/>
      <c r="I191" s="53">
        <v>1507</v>
      </c>
      <c r="J191" s="33" t="s">
        <v>124</v>
      </c>
      <c r="K191" s="7"/>
      <c r="L191" s="7"/>
      <c r="M191" s="7"/>
      <c r="N191" s="7"/>
      <c r="O191" s="8">
        <f t="shared" si="97"/>
        <v>0</v>
      </c>
      <c r="Q191" s="53">
        <v>1508</v>
      </c>
      <c r="R191" s="33" t="s">
        <v>124</v>
      </c>
      <c r="S191" s="7"/>
      <c r="T191" s="7"/>
      <c r="U191" s="7"/>
      <c r="V191" s="7">
        <v>6266</v>
      </c>
      <c r="W191" s="8">
        <f t="shared" si="98"/>
        <v>6266</v>
      </c>
    </row>
    <row r="192" spans="1:23">
      <c r="A192" s="53">
        <v>1506</v>
      </c>
      <c r="B192" s="33" t="s">
        <v>125</v>
      </c>
      <c r="C192" s="7">
        <v>10</v>
      </c>
      <c r="D192" s="7"/>
      <c r="E192" s="7"/>
      <c r="F192" s="7"/>
      <c r="G192" s="8">
        <f t="shared" si="96"/>
        <v>10</v>
      </c>
      <c r="H192" s="11"/>
      <c r="I192" s="53">
        <v>1507</v>
      </c>
      <c r="J192" s="33" t="s">
        <v>125</v>
      </c>
      <c r="K192" s="7"/>
      <c r="L192" s="7"/>
      <c r="M192" s="7"/>
      <c r="N192" s="7"/>
      <c r="O192" s="8">
        <f t="shared" si="97"/>
        <v>0</v>
      </c>
      <c r="Q192" s="53">
        <v>1508</v>
      </c>
      <c r="R192" s="33" t="s">
        <v>125</v>
      </c>
      <c r="S192" s="7"/>
      <c r="T192" s="7"/>
      <c r="U192" s="7"/>
      <c r="V192" s="7">
        <v>5092</v>
      </c>
      <c r="W192" s="8">
        <f t="shared" si="98"/>
        <v>5092</v>
      </c>
    </row>
    <row r="193" spans="1:23">
      <c r="A193" s="53">
        <v>1506</v>
      </c>
      <c r="B193" s="33" t="s">
        <v>126</v>
      </c>
      <c r="C193" s="7"/>
      <c r="D193" s="7"/>
      <c r="E193" s="7"/>
      <c r="F193" s="7"/>
      <c r="G193" s="8">
        <f t="shared" si="96"/>
        <v>0</v>
      </c>
      <c r="H193" s="11"/>
      <c r="I193" s="53">
        <v>1507</v>
      </c>
      <c r="J193" s="33" t="s">
        <v>126</v>
      </c>
      <c r="K193" s="7"/>
      <c r="L193" s="7"/>
      <c r="M193" s="7"/>
      <c r="N193" s="7"/>
      <c r="O193" s="8">
        <f t="shared" si="97"/>
        <v>0</v>
      </c>
      <c r="Q193" s="53">
        <v>1508</v>
      </c>
      <c r="R193" s="33" t="s">
        <v>126</v>
      </c>
      <c r="S193" s="7"/>
      <c r="T193" s="7"/>
      <c r="U193" s="7"/>
      <c r="V193" s="7">
        <v>658</v>
      </c>
      <c r="W193" s="8">
        <f t="shared" si="98"/>
        <v>658</v>
      </c>
    </row>
    <row r="194" spans="1:23">
      <c r="A194" s="53">
        <v>1506</v>
      </c>
      <c r="B194" s="33" t="s">
        <v>127</v>
      </c>
      <c r="C194" s="7"/>
      <c r="D194" s="7"/>
      <c r="E194" s="7"/>
      <c r="F194" s="7"/>
      <c r="G194" s="8">
        <f t="shared" si="96"/>
        <v>0</v>
      </c>
      <c r="H194" s="11"/>
      <c r="I194" s="53">
        <v>1507</v>
      </c>
      <c r="J194" s="33" t="s">
        <v>127</v>
      </c>
      <c r="K194" s="7">
        <v>3</v>
      </c>
      <c r="L194" s="7">
        <v>1</v>
      </c>
      <c r="M194" s="7"/>
      <c r="N194" s="7"/>
      <c r="O194" s="8">
        <f t="shared" si="97"/>
        <v>4</v>
      </c>
      <c r="Q194" s="53">
        <v>1508</v>
      </c>
      <c r="R194" s="33" t="s">
        <v>127</v>
      </c>
      <c r="S194" s="7"/>
      <c r="T194" s="7"/>
      <c r="U194" s="7"/>
      <c r="V194" s="7">
        <v>1815</v>
      </c>
      <c r="W194" s="8">
        <f t="shared" si="98"/>
        <v>1815</v>
      </c>
    </row>
    <row r="195" spans="1:23">
      <c r="A195" s="53">
        <v>1506</v>
      </c>
      <c r="B195" s="33" t="s">
        <v>128</v>
      </c>
      <c r="C195" s="7"/>
      <c r="D195" s="7"/>
      <c r="E195" s="7"/>
      <c r="F195" s="7"/>
      <c r="G195" s="8">
        <f t="shared" si="96"/>
        <v>0</v>
      </c>
      <c r="H195" s="11"/>
      <c r="I195" s="53">
        <v>1507</v>
      </c>
      <c r="J195" s="33" t="s">
        <v>128</v>
      </c>
      <c r="K195" s="7">
        <v>1</v>
      </c>
      <c r="L195" s="7"/>
      <c r="M195" s="7"/>
      <c r="N195" s="7"/>
      <c r="O195" s="8">
        <f t="shared" si="97"/>
        <v>1</v>
      </c>
      <c r="Q195" s="53">
        <v>1508</v>
      </c>
      <c r="R195" s="33" t="s">
        <v>128</v>
      </c>
      <c r="S195" s="7"/>
      <c r="T195" s="7"/>
      <c r="U195" s="7"/>
      <c r="V195" s="7">
        <v>3548</v>
      </c>
      <c r="W195" s="8">
        <f t="shared" si="98"/>
        <v>3548</v>
      </c>
    </row>
    <row r="196" spans="1:23">
      <c r="A196" s="53">
        <v>1506</v>
      </c>
      <c r="B196" s="33" t="s">
        <v>129</v>
      </c>
      <c r="C196" s="7"/>
      <c r="D196" s="7"/>
      <c r="E196" s="7"/>
      <c r="F196" s="7"/>
      <c r="G196" s="8">
        <f t="shared" si="96"/>
        <v>0</v>
      </c>
      <c r="H196" s="11"/>
      <c r="I196" s="53">
        <v>1507</v>
      </c>
      <c r="J196" s="33" t="s">
        <v>129</v>
      </c>
      <c r="K196" s="7"/>
      <c r="L196" s="7"/>
      <c r="M196" s="7"/>
      <c r="N196" s="7"/>
      <c r="O196" s="8">
        <f t="shared" si="97"/>
        <v>0</v>
      </c>
      <c r="Q196" s="53">
        <v>1508</v>
      </c>
      <c r="R196" s="33" t="s">
        <v>129</v>
      </c>
      <c r="S196" s="7"/>
      <c r="T196" s="7"/>
      <c r="U196" s="7"/>
      <c r="V196" s="7">
        <v>158</v>
      </c>
      <c r="W196" s="8">
        <f t="shared" si="98"/>
        <v>158</v>
      </c>
    </row>
    <row r="197" spans="1:23">
      <c r="A197" s="53">
        <v>1506</v>
      </c>
      <c r="B197" s="33" t="s">
        <v>130</v>
      </c>
      <c r="C197" s="7"/>
      <c r="D197" s="7"/>
      <c r="E197" s="7"/>
      <c r="F197" s="7"/>
      <c r="G197" s="8">
        <f t="shared" si="96"/>
        <v>0</v>
      </c>
      <c r="H197" s="11"/>
      <c r="I197" s="53">
        <v>1507</v>
      </c>
      <c r="J197" s="33" t="s">
        <v>130</v>
      </c>
      <c r="K197" s="7"/>
      <c r="L197" s="7"/>
      <c r="M197" s="7"/>
      <c r="N197" s="7"/>
      <c r="O197" s="8">
        <f t="shared" si="97"/>
        <v>0</v>
      </c>
      <c r="Q197" s="53">
        <v>1508</v>
      </c>
      <c r="R197" s="33" t="s">
        <v>130</v>
      </c>
      <c r="S197" s="7"/>
      <c r="T197" s="7"/>
      <c r="U197" s="7"/>
      <c r="V197" s="7">
        <v>37</v>
      </c>
      <c r="W197" s="8">
        <f t="shared" si="98"/>
        <v>37</v>
      </c>
    </row>
    <row r="198" spans="1:23">
      <c r="A198" s="53">
        <v>1506</v>
      </c>
      <c r="B198" s="33" t="s">
        <v>131</v>
      </c>
      <c r="C198" s="7">
        <v>17</v>
      </c>
      <c r="D198" s="7">
        <v>3</v>
      </c>
      <c r="E198" s="7"/>
      <c r="F198" s="7"/>
      <c r="G198" s="8">
        <f t="shared" si="96"/>
        <v>20</v>
      </c>
      <c r="H198" s="11"/>
      <c r="I198" s="53">
        <v>1507</v>
      </c>
      <c r="J198" s="33" t="s">
        <v>131</v>
      </c>
      <c r="K198" s="7"/>
      <c r="L198" s="7"/>
      <c r="M198" s="7"/>
      <c r="N198" s="7"/>
      <c r="O198" s="8">
        <f t="shared" si="97"/>
        <v>0</v>
      </c>
      <c r="Q198" s="53">
        <v>1508</v>
      </c>
      <c r="R198" s="33" t="s">
        <v>131</v>
      </c>
      <c r="S198" s="7"/>
      <c r="T198" s="7"/>
      <c r="U198" s="7"/>
      <c r="V198" s="7">
        <v>362</v>
      </c>
      <c r="W198" s="8">
        <f t="shared" si="98"/>
        <v>362</v>
      </c>
    </row>
    <row r="199" spans="1:23">
      <c r="A199" s="53">
        <v>1506</v>
      </c>
      <c r="B199" s="33" t="s">
        <v>132</v>
      </c>
      <c r="C199" s="7"/>
      <c r="D199" s="7"/>
      <c r="E199" s="7"/>
      <c r="F199" s="7"/>
      <c r="G199" s="8">
        <f t="shared" si="96"/>
        <v>0</v>
      </c>
      <c r="H199" s="11"/>
      <c r="I199" s="53">
        <v>1507</v>
      </c>
      <c r="J199" s="33" t="s">
        <v>132</v>
      </c>
      <c r="K199" s="7"/>
      <c r="L199" s="7"/>
      <c r="M199" s="7"/>
      <c r="N199" s="7"/>
      <c r="O199" s="8">
        <f t="shared" si="97"/>
        <v>0</v>
      </c>
      <c r="Q199" s="53">
        <v>1508</v>
      </c>
      <c r="R199" s="33" t="s">
        <v>132</v>
      </c>
      <c r="S199" s="7"/>
      <c r="T199" s="7"/>
      <c r="U199" s="7"/>
      <c r="V199" s="7">
        <v>219</v>
      </c>
      <c r="W199" s="8">
        <f t="shared" si="98"/>
        <v>219</v>
      </c>
    </row>
    <row r="200" spans="1:23">
      <c r="A200" s="53">
        <v>1506</v>
      </c>
      <c r="B200" s="33" t="s">
        <v>133</v>
      </c>
      <c r="C200" s="7">
        <v>14</v>
      </c>
      <c r="D200" s="7">
        <v>3</v>
      </c>
      <c r="E200" s="7"/>
      <c r="F200" s="7"/>
      <c r="G200" s="8">
        <f t="shared" si="96"/>
        <v>17</v>
      </c>
      <c r="H200" s="11"/>
      <c r="I200" s="53">
        <v>1507</v>
      </c>
      <c r="J200" s="33" t="s">
        <v>133</v>
      </c>
      <c r="K200" s="7"/>
      <c r="L200" s="7"/>
      <c r="M200" s="7"/>
      <c r="N200" s="7"/>
      <c r="O200" s="8">
        <f t="shared" si="97"/>
        <v>0</v>
      </c>
      <c r="Q200" s="53">
        <v>1508</v>
      </c>
      <c r="R200" s="33" t="s">
        <v>133</v>
      </c>
      <c r="S200" s="7"/>
      <c r="T200" s="7"/>
      <c r="U200" s="7"/>
      <c r="V200" s="7">
        <v>445</v>
      </c>
      <c r="W200" s="8">
        <f t="shared" si="98"/>
        <v>445</v>
      </c>
    </row>
    <row r="201" spans="1:23">
      <c r="A201" s="53">
        <v>1506</v>
      </c>
      <c r="B201" s="33" t="s">
        <v>134</v>
      </c>
      <c r="C201" s="7"/>
      <c r="D201" s="7"/>
      <c r="E201" s="7"/>
      <c r="F201" s="7"/>
      <c r="G201" s="8">
        <f t="shared" si="96"/>
        <v>0</v>
      </c>
      <c r="H201" s="11"/>
      <c r="I201" s="53">
        <v>1507</v>
      </c>
      <c r="J201" s="33" t="s">
        <v>134</v>
      </c>
      <c r="K201" s="7"/>
      <c r="L201" s="7"/>
      <c r="M201" s="7"/>
      <c r="N201" s="7"/>
      <c r="O201" s="8">
        <f t="shared" si="97"/>
        <v>0</v>
      </c>
      <c r="Q201" s="53">
        <v>1508</v>
      </c>
      <c r="R201" s="33" t="s">
        <v>134</v>
      </c>
      <c r="S201" s="7"/>
      <c r="T201" s="7"/>
      <c r="U201" s="7"/>
      <c r="V201" s="7">
        <v>57</v>
      </c>
      <c r="W201" s="8">
        <f t="shared" si="98"/>
        <v>57</v>
      </c>
    </row>
    <row r="202" spans="1:23">
      <c r="A202" s="53">
        <v>1506</v>
      </c>
      <c r="B202" s="33" t="s">
        <v>135</v>
      </c>
      <c r="C202" s="7">
        <v>9</v>
      </c>
      <c r="D202" s="7"/>
      <c r="E202" s="7"/>
      <c r="F202" s="7"/>
      <c r="G202" s="8">
        <f t="shared" si="96"/>
        <v>9</v>
      </c>
      <c r="H202" s="11"/>
      <c r="I202" s="53">
        <v>1507</v>
      </c>
      <c r="J202" s="33" t="s">
        <v>135</v>
      </c>
      <c r="K202" s="7"/>
      <c r="L202" s="7"/>
      <c r="M202" s="7"/>
      <c r="N202" s="7"/>
      <c r="O202" s="8">
        <f t="shared" si="97"/>
        <v>0</v>
      </c>
      <c r="Q202" s="53">
        <v>1508</v>
      </c>
      <c r="R202" s="33" t="s">
        <v>135</v>
      </c>
      <c r="S202" s="7"/>
      <c r="T202" s="7"/>
      <c r="U202" s="7"/>
      <c r="V202" s="7">
        <v>2501</v>
      </c>
      <c r="W202" s="8">
        <f t="shared" si="98"/>
        <v>2501</v>
      </c>
    </row>
    <row r="203" spans="1:23">
      <c r="A203" s="53">
        <v>1506</v>
      </c>
      <c r="B203" s="33" t="s">
        <v>136</v>
      </c>
      <c r="C203" s="7"/>
      <c r="D203" s="7"/>
      <c r="E203" s="7"/>
      <c r="F203" s="7"/>
      <c r="G203" s="8">
        <f t="shared" si="96"/>
        <v>0</v>
      </c>
      <c r="H203" s="11"/>
      <c r="I203" s="53">
        <v>1507</v>
      </c>
      <c r="J203" s="33" t="s">
        <v>136</v>
      </c>
      <c r="K203" s="7"/>
      <c r="L203" s="7"/>
      <c r="M203" s="7"/>
      <c r="N203" s="7"/>
      <c r="O203" s="8">
        <f t="shared" si="97"/>
        <v>0</v>
      </c>
      <c r="Q203" s="53">
        <v>1508</v>
      </c>
      <c r="R203" s="33" t="s">
        <v>136</v>
      </c>
      <c r="S203" s="7"/>
      <c r="T203" s="7"/>
      <c r="U203" s="7"/>
      <c r="V203" s="7">
        <v>9026</v>
      </c>
      <c r="W203" s="8">
        <f t="shared" si="98"/>
        <v>9026</v>
      </c>
    </row>
    <row r="204" spans="1:23">
      <c r="A204" s="53">
        <v>1506</v>
      </c>
      <c r="B204" s="33" t="s">
        <v>137</v>
      </c>
      <c r="C204" s="7"/>
      <c r="D204" s="7"/>
      <c r="E204" s="7"/>
      <c r="F204" s="7"/>
      <c r="G204" s="8">
        <f t="shared" si="96"/>
        <v>0</v>
      </c>
      <c r="H204" s="11"/>
      <c r="I204" s="53">
        <v>1507</v>
      </c>
      <c r="J204" s="33" t="s">
        <v>137</v>
      </c>
      <c r="K204" s="7"/>
      <c r="L204" s="7"/>
      <c r="M204" s="7"/>
      <c r="N204" s="7"/>
      <c r="O204" s="8">
        <f t="shared" si="97"/>
        <v>0</v>
      </c>
      <c r="Q204" s="53">
        <v>1508</v>
      </c>
      <c r="R204" s="33" t="s">
        <v>137</v>
      </c>
      <c r="S204" s="7"/>
      <c r="T204" s="7"/>
      <c r="U204" s="7"/>
      <c r="V204" s="7">
        <v>28</v>
      </c>
      <c r="W204" s="8">
        <f t="shared" si="98"/>
        <v>28</v>
      </c>
    </row>
    <row r="205" spans="1:23">
      <c r="A205" s="53">
        <v>1506</v>
      </c>
      <c r="B205" s="33" t="s">
        <v>116</v>
      </c>
      <c r="C205" s="7"/>
      <c r="D205" s="7"/>
      <c r="E205" s="7"/>
      <c r="F205" s="7"/>
      <c r="G205" s="8">
        <f t="shared" si="96"/>
        <v>0</v>
      </c>
      <c r="H205" s="11"/>
      <c r="I205" s="53">
        <v>1507</v>
      </c>
      <c r="J205" s="33" t="s">
        <v>116</v>
      </c>
      <c r="K205" s="7">
        <v>1</v>
      </c>
      <c r="L205" s="7"/>
      <c r="M205" s="7"/>
      <c r="N205" s="7"/>
      <c r="O205" s="8">
        <f t="shared" si="97"/>
        <v>1</v>
      </c>
      <c r="Q205" s="53">
        <v>1508</v>
      </c>
      <c r="R205" s="33" t="s">
        <v>116</v>
      </c>
      <c r="S205" s="7"/>
      <c r="T205" s="7"/>
      <c r="U205" s="7"/>
      <c r="V205" s="7">
        <v>3</v>
      </c>
      <c r="W205" s="8">
        <f t="shared" si="98"/>
        <v>3</v>
      </c>
    </row>
    <row r="206" spans="1:23">
      <c r="A206" s="53">
        <v>1506</v>
      </c>
      <c r="B206" s="33" t="s">
        <v>138</v>
      </c>
      <c r="C206" s="7"/>
      <c r="D206" s="7"/>
      <c r="E206" s="7"/>
      <c r="F206" s="7"/>
      <c r="G206" s="8">
        <f t="shared" si="96"/>
        <v>0</v>
      </c>
      <c r="H206" s="11"/>
      <c r="I206" s="53">
        <v>1507</v>
      </c>
      <c r="J206" s="33" t="s">
        <v>138</v>
      </c>
      <c r="K206" s="7">
        <v>25</v>
      </c>
      <c r="L206" s="7">
        <v>6</v>
      </c>
      <c r="M206" s="7"/>
      <c r="N206" s="7"/>
      <c r="O206" s="8">
        <f t="shared" si="97"/>
        <v>31</v>
      </c>
      <c r="Q206" s="53">
        <v>1508</v>
      </c>
      <c r="R206" s="33" t="s">
        <v>138</v>
      </c>
      <c r="S206" s="7"/>
      <c r="T206" s="7"/>
      <c r="U206" s="7"/>
      <c r="V206" s="7">
        <v>0</v>
      </c>
      <c r="W206" s="8">
        <f t="shared" si="98"/>
        <v>0</v>
      </c>
    </row>
    <row r="207" spans="1:23">
      <c r="A207" s="53">
        <v>1506</v>
      </c>
      <c r="B207" s="36" t="s">
        <v>117</v>
      </c>
      <c r="C207" s="35">
        <f>SUM(C185:C206)</f>
        <v>50</v>
      </c>
      <c r="D207" s="35">
        <f t="shared" ref="D207" si="99">SUM(D185:D206)</f>
        <v>6</v>
      </c>
      <c r="E207" s="35">
        <f t="shared" ref="E207" si="100">SUM(E185:E206)</f>
        <v>0</v>
      </c>
      <c r="F207" s="35">
        <f t="shared" ref="F207" si="101">SUM(F185:F206)</f>
        <v>0</v>
      </c>
      <c r="G207" s="35">
        <f t="shared" ref="G207" si="102">SUM(G185:G206)</f>
        <v>56</v>
      </c>
      <c r="H207" s="11"/>
      <c r="I207" s="53">
        <v>1507</v>
      </c>
      <c r="J207" s="36" t="s">
        <v>117</v>
      </c>
      <c r="K207" s="35">
        <f>SUM(K185:K206)</f>
        <v>37</v>
      </c>
      <c r="L207" s="35">
        <f t="shared" ref="L207" si="103">SUM(L185:L206)</f>
        <v>11</v>
      </c>
      <c r="M207" s="35">
        <f t="shared" ref="M207" si="104">SUM(M185:M206)</f>
        <v>0</v>
      </c>
      <c r="N207" s="35">
        <f t="shared" ref="N207" si="105">SUM(N185:N206)</f>
        <v>0</v>
      </c>
      <c r="O207" s="35">
        <f t="shared" ref="O207" si="106">SUM(O185:O206)</f>
        <v>48</v>
      </c>
      <c r="Q207" s="53">
        <v>1508</v>
      </c>
      <c r="R207" s="36" t="s">
        <v>117</v>
      </c>
      <c r="S207" s="35">
        <f>SUM(S185:S206)</f>
        <v>0</v>
      </c>
      <c r="T207" s="35">
        <f t="shared" ref="T207" si="107">SUM(T185:T206)</f>
        <v>0</v>
      </c>
      <c r="U207" s="35">
        <f t="shared" ref="U207" si="108">SUM(U185:U206)</f>
        <v>0</v>
      </c>
      <c r="V207" s="35">
        <f t="shared" ref="V207" si="109">SUM(V185:V206)</f>
        <v>40315</v>
      </c>
      <c r="W207" s="35">
        <f t="shared" ref="W207" si="110">SUM(W185:W206)</f>
        <v>40315</v>
      </c>
    </row>
  </sheetData>
  <mergeCells count="24">
    <mergeCell ref="A157:G157"/>
    <mergeCell ref="I157:O157"/>
    <mergeCell ref="Q157:W157"/>
    <mergeCell ref="A183:G183"/>
    <mergeCell ref="I183:O183"/>
    <mergeCell ref="Q183:W183"/>
    <mergeCell ref="A105:G105"/>
    <mergeCell ref="I105:O105"/>
    <mergeCell ref="Q105:W105"/>
    <mergeCell ref="A131:G131"/>
    <mergeCell ref="I131:O131"/>
    <mergeCell ref="Q131:W131"/>
    <mergeCell ref="A53:G53"/>
    <mergeCell ref="I53:O53"/>
    <mergeCell ref="Q53:W53"/>
    <mergeCell ref="A79:G79"/>
    <mergeCell ref="I79:O79"/>
    <mergeCell ref="Q79:W79"/>
    <mergeCell ref="A1:G1"/>
    <mergeCell ref="I1:O1"/>
    <mergeCell ref="Q1:W1"/>
    <mergeCell ref="A27:G27"/>
    <mergeCell ref="I27:O27"/>
    <mergeCell ref="Q27:W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27"/>
  <sheetViews>
    <sheetView tabSelected="1" zoomScale="80" zoomScaleNormal="80" workbookViewId="0">
      <pane xSplit="1" ySplit="2" topLeftCell="D10" activePane="bottomRight" state="frozen"/>
      <selection pane="bottomRight" activeCell="D12" sqref="D12"/>
      <selection pane="bottomLeft" activeCell="A3" sqref="A3"/>
      <selection pane="topRight" activeCell="B1" sqref="B1"/>
    </sheetView>
  </sheetViews>
  <sheetFormatPr defaultColWidth="11.42578125" defaultRowHeight="15"/>
  <cols>
    <col min="1" max="1" width="9" customWidth="1"/>
    <col min="2" max="2" width="12.7109375" customWidth="1"/>
    <col min="3" max="3" width="12.140625" customWidth="1"/>
    <col min="7" max="7" width="13.140625" customWidth="1"/>
    <col min="8" max="8" width="13" customWidth="1"/>
    <col min="13" max="13" width="18" customWidth="1"/>
    <col min="14" max="14" width="13.5703125" customWidth="1"/>
    <col min="17" max="17" width="14.28515625" customWidth="1"/>
    <col min="23" max="23" width="12.28515625" customWidth="1"/>
    <col min="33" max="33" width="14.42578125" customWidth="1"/>
  </cols>
  <sheetData>
    <row r="1" spans="1:36" s="12" customFormat="1" ht="16.5" customHeight="1">
      <c r="A1" s="77" t="s">
        <v>139</v>
      </c>
      <c r="B1" s="77"/>
      <c r="C1" s="77"/>
      <c r="D1" s="77"/>
      <c r="E1" s="77"/>
      <c r="F1" s="11"/>
      <c r="G1" s="78" t="s">
        <v>140</v>
      </c>
      <c r="H1" s="79"/>
      <c r="I1" s="79"/>
      <c r="J1" s="80"/>
      <c r="K1" s="11"/>
      <c r="L1" s="78" t="s">
        <v>141</v>
      </c>
      <c r="M1" s="79"/>
      <c r="N1" s="79"/>
      <c r="O1" s="79"/>
      <c r="P1" s="79"/>
      <c r="Q1" s="79"/>
      <c r="R1" s="79"/>
      <c r="S1" s="79"/>
      <c r="T1" s="79"/>
      <c r="U1" s="80"/>
      <c r="V1" s="11"/>
      <c r="W1" s="81" t="s">
        <v>142</v>
      </c>
      <c r="X1" s="82"/>
      <c r="Y1" s="82"/>
      <c r="Z1" s="82"/>
      <c r="AA1" s="82"/>
      <c r="AB1" s="82"/>
      <c r="AC1" s="82"/>
      <c r="AD1" s="11"/>
      <c r="AE1" s="81" t="s">
        <v>143</v>
      </c>
      <c r="AF1" s="82"/>
      <c r="AG1" s="82"/>
      <c r="AH1" s="82"/>
      <c r="AI1" s="82"/>
      <c r="AJ1" s="83"/>
    </row>
    <row r="2" spans="1:36" ht="66">
      <c r="A2" s="37" t="s">
        <v>111</v>
      </c>
      <c r="B2" s="38" t="s">
        <v>144</v>
      </c>
      <c r="C2" s="38" t="s">
        <v>145</v>
      </c>
      <c r="D2" s="38" t="s">
        <v>116</v>
      </c>
      <c r="E2" s="38" t="s">
        <v>117</v>
      </c>
      <c r="F2" s="4"/>
      <c r="G2" s="38" t="s">
        <v>146</v>
      </c>
      <c r="H2" s="38" t="s">
        <v>147</v>
      </c>
      <c r="I2" s="38" t="s">
        <v>116</v>
      </c>
      <c r="J2" s="38" t="s">
        <v>117</v>
      </c>
      <c r="K2" s="1"/>
      <c r="L2" s="39" t="s">
        <v>148</v>
      </c>
      <c r="M2" s="38" t="s">
        <v>149</v>
      </c>
      <c r="N2" s="38" t="s">
        <v>150</v>
      </c>
      <c r="O2" s="38" t="s">
        <v>151</v>
      </c>
      <c r="P2" s="38" t="s">
        <v>152</v>
      </c>
      <c r="Q2" s="38" t="s">
        <v>153</v>
      </c>
      <c r="R2" s="38" t="s">
        <v>154</v>
      </c>
      <c r="S2" s="38" t="s">
        <v>155</v>
      </c>
      <c r="T2" s="38" t="s">
        <v>116</v>
      </c>
      <c r="U2" s="38" t="s">
        <v>117</v>
      </c>
      <c r="V2" s="1"/>
      <c r="W2" s="39" t="s">
        <v>156</v>
      </c>
      <c r="X2" s="39" t="s">
        <v>157</v>
      </c>
      <c r="Y2" s="39" t="s">
        <v>158</v>
      </c>
      <c r="Z2" s="39" t="s">
        <v>159</v>
      </c>
      <c r="AA2" s="39" t="s">
        <v>155</v>
      </c>
      <c r="AB2" s="38" t="s">
        <v>116</v>
      </c>
      <c r="AC2" s="39" t="s">
        <v>117</v>
      </c>
      <c r="AD2" s="1"/>
      <c r="AE2" s="39" t="s">
        <v>160</v>
      </c>
      <c r="AF2" s="39" t="s">
        <v>161</v>
      </c>
      <c r="AG2" s="39" t="s">
        <v>162</v>
      </c>
      <c r="AH2" s="39" t="s">
        <v>155</v>
      </c>
      <c r="AI2" s="38" t="s">
        <v>116</v>
      </c>
      <c r="AJ2" s="39" t="s">
        <v>117</v>
      </c>
    </row>
    <row r="3" spans="1:36" s="9" customFormat="1" ht="16.5" customHeight="1">
      <c r="A3" s="53">
        <v>1485</v>
      </c>
      <c r="B3" s="34">
        <v>7571</v>
      </c>
      <c r="C3" s="34">
        <v>1794</v>
      </c>
      <c r="D3" s="34"/>
      <c r="E3" s="35">
        <f>SUM(B3:D3)</f>
        <v>9365</v>
      </c>
      <c r="F3" s="64"/>
      <c r="G3" s="34">
        <v>404</v>
      </c>
      <c r="H3" s="34">
        <v>8960</v>
      </c>
      <c r="I3" s="34">
        <v>1</v>
      </c>
      <c r="J3" s="35">
        <f>SUM(G3:I3)</f>
        <v>9365</v>
      </c>
      <c r="K3" s="64"/>
      <c r="L3" s="34">
        <v>817</v>
      </c>
      <c r="M3" s="34">
        <v>3136</v>
      </c>
      <c r="N3" s="34">
        <v>1</v>
      </c>
      <c r="O3" s="34">
        <v>1</v>
      </c>
      <c r="P3" s="34">
        <v>45</v>
      </c>
      <c r="Q3" s="34">
        <v>0</v>
      </c>
      <c r="R3" s="34">
        <v>5365</v>
      </c>
      <c r="S3" s="34"/>
      <c r="T3" s="34"/>
      <c r="U3" s="35">
        <f>SUM(L3:T3)</f>
        <v>9365</v>
      </c>
      <c r="V3" s="64"/>
      <c r="W3" s="34">
        <v>5547</v>
      </c>
      <c r="X3" s="34">
        <v>16</v>
      </c>
      <c r="Y3" s="34">
        <v>6</v>
      </c>
      <c r="Z3" s="34">
        <v>23</v>
      </c>
      <c r="AA3" s="34">
        <v>1</v>
      </c>
      <c r="AB3" s="34">
        <v>3772</v>
      </c>
      <c r="AC3" s="35">
        <f>SUM(W3:AB3)</f>
        <v>9365</v>
      </c>
      <c r="AD3" s="64"/>
      <c r="AE3" s="34">
        <v>3843</v>
      </c>
      <c r="AF3" s="34">
        <v>1905</v>
      </c>
      <c r="AG3" s="34">
        <v>7</v>
      </c>
      <c r="AH3" s="34">
        <v>0</v>
      </c>
      <c r="AI3" s="34">
        <v>3610</v>
      </c>
      <c r="AJ3" s="35">
        <f>SUM(AE3:AI3)</f>
        <v>9365</v>
      </c>
    </row>
    <row r="4" spans="1:36" s="9" customFormat="1" ht="16.5" customHeight="1">
      <c r="A4" s="53">
        <v>1486</v>
      </c>
      <c r="B4" s="34">
        <v>470</v>
      </c>
      <c r="C4" s="34">
        <v>180</v>
      </c>
      <c r="D4" s="34"/>
      <c r="E4" s="35">
        <f t="shared" ref="E4:E26" si="0">SUM(B4:D4)</f>
        <v>650</v>
      </c>
      <c r="F4" s="64"/>
      <c r="G4" s="34">
        <v>47</v>
      </c>
      <c r="H4" s="34">
        <v>600</v>
      </c>
      <c r="I4" s="34">
        <v>3</v>
      </c>
      <c r="J4" s="35">
        <f t="shared" ref="J4:J26" si="1">SUM(G4:I4)</f>
        <v>650</v>
      </c>
      <c r="K4" s="64"/>
      <c r="L4" s="34">
        <v>20</v>
      </c>
      <c r="M4" s="34">
        <v>40</v>
      </c>
      <c r="N4" s="34">
        <v>0</v>
      </c>
      <c r="O4" s="34">
        <v>1</v>
      </c>
      <c r="P4" s="34">
        <v>0</v>
      </c>
      <c r="Q4" s="34">
        <v>0</v>
      </c>
      <c r="R4" s="34">
        <v>589</v>
      </c>
      <c r="S4" s="34"/>
      <c r="T4" s="34"/>
      <c r="U4" s="35">
        <f t="shared" ref="U4:U26" si="2">SUM(L4:T4)</f>
        <v>650</v>
      </c>
      <c r="V4" s="64"/>
      <c r="W4" s="34">
        <v>519</v>
      </c>
      <c r="X4" s="34">
        <v>4</v>
      </c>
      <c r="Y4" s="34">
        <v>1</v>
      </c>
      <c r="Z4" s="34">
        <v>3</v>
      </c>
      <c r="AA4" s="34">
        <v>119</v>
      </c>
      <c r="AB4" s="34">
        <v>4</v>
      </c>
      <c r="AC4" s="35">
        <f t="shared" ref="AC4:AC26" si="3">SUM(W4:AB4)</f>
        <v>650</v>
      </c>
      <c r="AD4" s="64"/>
      <c r="AE4" s="34">
        <v>419</v>
      </c>
      <c r="AF4" s="34">
        <v>112</v>
      </c>
      <c r="AG4" s="34">
        <v>1</v>
      </c>
      <c r="AH4" s="34">
        <v>88</v>
      </c>
      <c r="AI4" s="34">
        <v>30</v>
      </c>
      <c r="AJ4" s="35">
        <f t="shared" ref="AJ4:AJ26" si="4">SUM(AE4:AI4)</f>
        <v>650</v>
      </c>
    </row>
    <row r="5" spans="1:36" s="9" customFormat="1" ht="16.5" customHeight="1">
      <c r="A5" s="53">
        <v>1487</v>
      </c>
      <c r="B5" s="34">
        <v>280</v>
      </c>
      <c r="C5" s="34">
        <v>147</v>
      </c>
      <c r="D5" s="34"/>
      <c r="E5" s="35">
        <f t="shared" si="0"/>
        <v>427</v>
      </c>
      <c r="F5" s="64"/>
      <c r="G5" s="34">
        <v>25</v>
      </c>
      <c r="H5" s="34">
        <v>402</v>
      </c>
      <c r="I5" s="34"/>
      <c r="J5" s="35">
        <f t="shared" si="1"/>
        <v>427</v>
      </c>
      <c r="K5" s="64"/>
      <c r="L5" s="34">
        <v>24</v>
      </c>
      <c r="M5" s="34">
        <v>71</v>
      </c>
      <c r="N5" s="34">
        <v>0</v>
      </c>
      <c r="O5" s="34">
        <v>1</v>
      </c>
      <c r="P5" s="34">
        <v>0</v>
      </c>
      <c r="Q5" s="34">
        <v>0</v>
      </c>
      <c r="R5" s="34">
        <v>331</v>
      </c>
      <c r="S5" s="34"/>
      <c r="T5" s="34"/>
      <c r="U5" s="35">
        <f t="shared" si="2"/>
        <v>427</v>
      </c>
      <c r="V5" s="64"/>
      <c r="W5" s="34">
        <v>349</v>
      </c>
      <c r="X5" s="34">
        <v>0</v>
      </c>
      <c r="Y5" s="34">
        <v>2</v>
      </c>
      <c r="Z5" s="34">
        <v>2</v>
      </c>
      <c r="AA5" s="34">
        <v>72</v>
      </c>
      <c r="AB5" s="34">
        <v>2</v>
      </c>
      <c r="AC5" s="35">
        <f t="shared" si="3"/>
        <v>427</v>
      </c>
      <c r="AD5" s="64"/>
      <c r="AE5" s="34">
        <v>253</v>
      </c>
      <c r="AF5" s="34">
        <v>106</v>
      </c>
      <c r="AG5" s="34">
        <v>1</v>
      </c>
      <c r="AH5" s="34">
        <v>65</v>
      </c>
      <c r="AI5" s="34">
        <v>2</v>
      </c>
      <c r="AJ5" s="35">
        <f t="shared" si="4"/>
        <v>427</v>
      </c>
    </row>
    <row r="6" spans="1:36" s="9" customFormat="1" ht="16.5" customHeight="1">
      <c r="A6" s="53">
        <v>1488</v>
      </c>
      <c r="B6" s="34">
        <v>1711</v>
      </c>
      <c r="C6" s="34">
        <v>394</v>
      </c>
      <c r="D6" s="34"/>
      <c r="E6" s="35">
        <f t="shared" si="0"/>
        <v>2105</v>
      </c>
      <c r="F6" s="64"/>
      <c r="G6" s="34">
        <v>63</v>
      </c>
      <c r="H6" s="34">
        <v>2042</v>
      </c>
      <c r="I6" s="34"/>
      <c r="J6" s="35">
        <f t="shared" si="1"/>
        <v>2105</v>
      </c>
      <c r="K6" s="64"/>
      <c r="L6" s="34">
        <v>21</v>
      </c>
      <c r="M6" s="34">
        <v>48</v>
      </c>
      <c r="N6" s="34">
        <v>0</v>
      </c>
      <c r="O6" s="34">
        <v>1</v>
      </c>
      <c r="P6" s="34">
        <v>7</v>
      </c>
      <c r="Q6" s="34">
        <v>0</v>
      </c>
      <c r="R6" s="34">
        <v>1525</v>
      </c>
      <c r="S6" s="34">
        <v>503</v>
      </c>
      <c r="T6" s="34"/>
      <c r="U6" s="35">
        <f t="shared" si="2"/>
        <v>2105</v>
      </c>
      <c r="V6" s="64"/>
      <c r="W6" s="34">
        <v>1538</v>
      </c>
      <c r="X6" s="34">
        <v>5</v>
      </c>
      <c r="Y6" s="34">
        <v>4</v>
      </c>
      <c r="Z6" s="34">
        <v>6</v>
      </c>
      <c r="AA6" s="34">
        <v>284</v>
      </c>
      <c r="AB6" s="34">
        <v>268</v>
      </c>
      <c r="AC6" s="35">
        <f t="shared" si="3"/>
        <v>2105</v>
      </c>
      <c r="AD6" s="64"/>
      <c r="AE6" s="34">
        <v>1033</v>
      </c>
      <c r="AF6" s="34">
        <v>685</v>
      </c>
      <c r="AG6" s="34">
        <v>0</v>
      </c>
      <c r="AH6" s="34">
        <v>66</v>
      </c>
      <c r="AI6" s="34">
        <v>321</v>
      </c>
      <c r="AJ6" s="35">
        <f t="shared" si="4"/>
        <v>2105</v>
      </c>
    </row>
    <row r="7" spans="1:36" s="9" customFormat="1" ht="16.5" customHeight="1">
      <c r="A7" s="53">
        <v>1489</v>
      </c>
      <c r="B7" s="34">
        <v>15</v>
      </c>
      <c r="C7" s="34">
        <v>12</v>
      </c>
      <c r="D7" s="34"/>
      <c r="E7" s="35">
        <f t="shared" si="0"/>
        <v>27</v>
      </c>
      <c r="F7" s="64"/>
      <c r="G7" s="34">
        <v>0</v>
      </c>
      <c r="H7" s="34">
        <v>27</v>
      </c>
      <c r="I7" s="34">
        <v>0</v>
      </c>
      <c r="J7" s="35">
        <f t="shared" si="1"/>
        <v>27</v>
      </c>
      <c r="K7" s="64"/>
      <c r="L7" s="34">
        <v>5</v>
      </c>
      <c r="M7" s="34">
        <v>0</v>
      </c>
      <c r="N7" s="34">
        <v>0</v>
      </c>
      <c r="O7" s="34">
        <v>0</v>
      </c>
      <c r="P7" s="34">
        <v>0</v>
      </c>
      <c r="Q7" s="34">
        <v>0</v>
      </c>
      <c r="R7" s="34">
        <v>22</v>
      </c>
      <c r="S7" s="34">
        <v>0</v>
      </c>
      <c r="T7" s="34">
        <v>0</v>
      </c>
      <c r="U7" s="35">
        <f t="shared" si="2"/>
        <v>27</v>
      </c>
      <c r="V7" s="64"/>
      <c r="W7" s="34">
        <v>0</v>
      </c>
      <c r="X7" s="34">
        <v>0</v>
      </c>
      <c r="Y7" s="34">
        <v>0</v>
      </c>
      <c r="Z7" s="34">
        <v>0</v>
      </c>
      <c r="AA7" s="34">
        <v>27</v>
      </c>
      <c r="AB7" s="34">
        <v>0</v>
      </c>
      <c r="AC7" s="35">
        <f t="shared" si="3"/>
        <v>27</v>
      </c>
      <c r="AD7" s="64"/>
      <c r="AE7" s="34">
        <v>0</v>
      </c>
      <c r="AF7" s="34">
        <v>0</v>
      </c>
      <c r="AG7" s="34">
        <v>0</v>
      </c>
      <c r="AH7" s="34">
        <v>27</v>
      </c>
      <c r="AI7" s="34">
        <v>0</v>
      </c>
      <c r="AJ7" s="35">
        <f t="shared" si="4"/>
        <v>27</v>
      </c>
    </row>
    <row r="8" spans="1:36" s="9" customFormat="1" ht="16.5" customHeight="1">
      <c r="A8" s="53">
        <v>1490</v>
      </c>
      <c r="B8" s="34">
        <v>27</v>
      </c>
      <c r="C8" s="34">
        <v>9</v>
      </c>
      <c r="D8" s="34"/>
      <c r="E8" s="35">
        <f t="shared" si="0"/>
        <v>36</v>
      </c>
      <c r="F8" s="64"/>
      <c r="G8" s="34">
        <v>0</v>
      </c>
      <c r="H8" s="34">
        <v>36</v>
      </c>
      <c r="I8" s="34">
        <v>0</v>
      </c>
      <c r="J8" s="35">
        <f t="shared" si="1"/>
        <v>36</v>
      </c>
      <c r="K8" s="64"/>
      <c r="L8" s="34">
        <v>2</v>
      </c>
      <c r="M8" s="34">
        <v>4</v>
      </c>
      <c r="N8" s="34">
        <v>0</v>
      </c>
      <c r="O8" s="34">
        <v>0</v>
      </c>
      <c r="P8" s="34">
        <v>0</v>
      </c>
      <c r="Q8" s="34">
        <v>0</v>
      </c>
      <c r="R8" s="34">
        <v>29</v>
      </c>
      <c r="S8" s="34">
        <v>1</v>
      </c>
      <c r="T8" s="34">
        <v>0</v>
      </c>
      <c r="U8" s="35">
        <f t="shared" si="2"/>
        <v>36</v>
      </c>
      <c r="V8" s="64"/>
      <c r="W8" s="34">
        <v>32</v>
      </c>
      <c r="X8" s="34">
        <v>0</v>
      </c>
      <c r="Y8" s="34">
        <v>0</v>
      </c>
      <c r="Z8" s="34">
        <v>0</v>
      </c>
      <c r="AA8" s="34">
        <v>3</v>
      </c>
      <c r="AB8" s="34">
        <v>1</v>
      </c>
      <c r="AC8" s="35">
        <f t="shared" si="3"/>
        <v>36</v>
      </c>
      <c r="AD8" s="64"/>
      <c r="AE8" s="34">
        <v>18</v>
      </c>
      <c r="AF8" s="34">
        <v>16</v>
      </c>
      <c r="AG8" s="34">
        <v>0</v>
      </c>
      <c r="AH8" s="34">
        <v>1</v>
      </c>
      <c r="AI8" s="34">
        <v>1</v>
      </c>
      <c r="AJ8" s="35">
        <f t="shared" si="4"/>
        <v>36</v>
      </c>
    </row>
    <row r="9" spans="1:36" s="9" customFormat="1" ht="16.5" customHeight="1">
      <c r="A9" s="53">
        <v>1491</v>
      </c>
      <c r="B9" s="34">
        <v>102</v>
      </c>
      <c r="C9" s="34">
        <v>63</v>
      </c>
      <c r="D9" s="34"/>
      <c r="E9" s="35">
        <f t="shared" si="0"/>
        <v>165</v>
      </c>
      <c r="F9" s="64"/>
      <c r="G9" s="34">
        <v>12</v>
      </c>
      <c r="H9" s="34">
        <v>153</v>
      </c>
      <c r="I9" s="34"/>
      <c r="J9" s="35">
        <f t="shared" si="1"/>
        <v>165</v>
      </c>
      <c r="K9" s="64"/>
      <c r="L9" s="34">
        <v>9</v>
      </c>
      <c r="M9" s="34">
        <v>20</v>
      </c>
      <c r="N9" s="34">
        <v>0</v>
      </c>
      <c r="O9" s="34">
        <v>0</v>
      </c>
      <c r="P9" s="34">
        <v>0</v>
      </c>
      <c r="Q9" s="34">
        <v>0</v>
      </c>
      <c r="R9" s="34">
        <v>130</v>
      </c>
      <c r="S9" s="34">
        <v>6</v>
      </c>
      <c r="T9" s="34">
        <v>0</v>
      </c>
      <c r="U9" s="35">
        <f t="shared" si="2"/>
        <v>165</v>
      </c>
      <c r="V9" s="64"/>
      <c r="W9" s="34">
        <v>105</v>
      </c>
      <c r="X9" s="34">
        <v>18</v>
      </c>
      <c r="Y9" s="34">
        <v>6</v>
      </c>
      <c r="Z9" s="34">
        <v>22</v>
      </c>
      <c r="AA9" s="34">
        <v>11</v>
      </c>
      <c r="AB9" s="34">
        <v>3</v>
      </c>
      <c r="AC9" s="35">
        <f>SUM(W9:AB9)</f>
        <v>165</v>
      </c>
      <c r="AD9" s="64"/>
      <c r="AE9" s="34">
        <v>64</v>
      </c>
      <c r="AF9" s="34">
        <v>51</v>
      </c>
      <c r="AG9" s="34">
        <v>39</v>
      </c>
      <c r="AH9" s="34">
        <v>1</v>
      </c>
      <c r="AI9" s="34">
        <v>10</v>
      </c>
      <c r="AJ9" s="35">
        <f t="shared" si="4"/>
        <v>165</v>
      </c>
    </row>
    <row r="10" spans="1:36" s="9" customFormat="1" ht="16.5" customHeight="1">
      <c r="A10" s="53">
        <v>1492</v>
      </c>
      <c r="B10" s="34"/>
      <c r="C10" s="34"/>
      <c r="D10" s="34"/>
      <c r="E10" s="35">
        <f t="shared" si="0"/>
        <v>0</v>
      </c>
      <c r="F10" s="64"/>
      <c r="G10" s="34"/>
      <c r="H10" s="34"/>
      <c r="I10" s="34"/>
      <c r="J10" s="35">
        <f t="shared" si="1"/>
        <v>0</v>
      </c>
      <c r="K10" s="64"/>
      <c r="L10" s="34"/>
      <c r="M10" s="34"/>
      <c r="N10" s="34"/>
      <c r="O10" s="34"/>
      <c r="P10" s="34"/>
      <c r="Q10" s="34"/>
      <c r="R10" s="34"/>
      <c r="S10" s="34"/>
      <c r="T10" s="34"/>
      <c r="U10" s="35">
        <f t="shared" si="2"/>
        <v>0</v>
      </c>
      <c r="V10" s="64"/>
      <c r="W10" s="34"/>
      <c r="X10" s="34"/>
      <c r="Y10" s="34"/>
      <c r="Z10" s="34"/>
      <c r="AA10" s="34"/>
      <c r="AB10" s="34"/>
      <c r="AC10" s="35">
        <f t="shared" si="3"/>
        <v>0</v>
      </c>
      <c r="AD10" s="64"/>
      <c r="AE10" s="34"/>
      <c r="AF10" s="34"/>
      <c r="AG10" s="34"/>
      <c r="AH10" s="34"/>
      <c r="AI10" s="34"/>
      <c r="AJ10" s="35">
        <f t="shared" si="4"/>
        <v>0</v>
      </c>
    </row>
    <row r="11" spans="1:36" s="9" customFormat="1" ht="16.5" customHeight="1">
      <c r="A11" s="53">
        <v>1493</v>
      </c>
      <c r="B11" s="34">
        <v>147</v>
      </c>
      <c r="C11" s="34">
        <v>28</v>
      </c>
      <c r="D11" s="34"/>
      <c r="E11" s="35">
        <f t="shared" si="0"/>
        <v>175</v>
      </c>
      <c r="F11" s="64"/>
      <c r="G11" s="34">
        <v>175</v>
      </c>
      <c r="H11" s="34">
        <v>0</v>
      </c>
      <c r="I11" s="34">
        <v>0</v>
      </c>
      <c r="J11" s="35">
        <f t="shared" si="1"/>
        <v>175</v>
      </c>
      <c r="K11" s="64"/>
      <c r="L11" s="34">
        <v>3</v>
      </c>
      <c r="M11" s="34">
        <v>7</v>
      </c>
      <c r="N11" s="34">
        <v>0</v>
      </c>
      <c r="O11" s="34">
        <v>0</v>
      </c>
      <c r="P11" s="34">
        <v>0</v>
      </c>
      <c r="Q11" s="34">
        <v>0</v>
      </c>
      <c r="R11" s="34">
        <v>165</v>
      </c>
      <c r="S11" s="34">
        <v>0</v>
      </c>
      <c r="T11" s="34">
        <v>0</v>
      </c>
      <c r="U11" s="35">
        <f t="shared" si="2"/>
        <v>175</v>
      </c>
      <c r="V11" s="64"/>
      <c r="W11" s="34">
        <v>86</v>
      </c>
      <c r="X11" s="34">
        <v>0</v>
      </c>
      <c r="Y11" s="34">
        <v>0</v>
      </c>
      <c r="Z11" s="34">
        <v>0</v>
      </c>
      <c r="AA11" s="34">
        <v>78</v>
      </c>
      <c r="AB11" s="34">
        <v>11</v>
      </c>
      <c r="AC11" s="35">
        <f t="shared" si="3"/>
        <v>175</v>
      </c>
      <c r="AD11" s="64"/>
      <c r="AE11" s="34">
        <v>39</v>
      </c>
      <c r="AF11" s="34">
        <v>51</v>
      </c>
      <c r="AG11" s="34">
        <v>0</v>
      </c>
      <c r="AH11" s="34">
        <v>71</v>
      </c>
      <c r="AI11" s="34">
        <v>14</v>
      </c>
      <c r="AJ11" s="35">
        <f t="shared" si="4"/>
        <v>175</v>
      </c>
    </row>
    <row r="12" spans="1:36" s="9" customFormat="1" ht="16.5" customHeight="1">
      <c r="A12" s="53">
        <v>1494</v>
      </c>
      <c r="B12" s="34">
        <v>1</v>
      </c>
      <c r="C12" s="34">
        <v>2</v>
      </c>
      <c r="D12" s="34"/>
      <c r="E12" s="35">
        <f t="shared" si="0"/>
        <v>3</v>
      </c>
      <c r="F12" s="64"/>
      <c r="G12" s="34">
        <v>0</v>
      </c>
      <c r="H12" s="34">
        <v>3</v>
      </c>
      <c r="I12" s="34">
        <v>0</v>
      </c>
      <c r="J12" s="35">
        <f t="shared" si="1"/>
        <v>3</v>
      </c>
      <c r="K12" s="64"/>
      <c r="L12" s="34">
        <v>0</v>
      </c>
      <c r="M12" s="34">
        <v>0</v>
      </c>
      <c r="N12" s="34">
        <v>0</v>
      </c>
      <c r="O12" s="34">
        <v>0</v>
      </c>
      <c r="P12" s="34">
        <v>0</v>
      </c>
      <c r="Q12" s="34">
        <v>0</v>
      </c>
      <c r="R12" s="34">
        <v>3</v>
      </c>
      <c r="S12" s="34">
        <v>0</v>
      </c>
      <c r="T12" s="34">
        <v>0</v>
      </c>
      <c r="U12" s="35">
        <f t="shared" si="2"/>
        <v>3</v>
      </c>
      <c r="V12" s="64"/>
      <c r="W12" s="34">
        <v>3</v>
      </c>
      <c r="X12" s="34">
        <v>0</v>
      </c>
      <c r="Y12" s="34">
        <v>0</v>
      </c>
      <c r="Z12" s="34">
        <v>0</v>
      </c>
      <c r="AA12" s="34">
        <v>0</v>
      </c>
      <c r="AB12" s="34">
        <v>0</v>
      </c>
      <c r="AC12" s="35">
        <f t="shared" si="3"/>
        <v>3</v>
      </c>
      <c r="AD12" s="64"/>
      <c r="AE12" s="34">
        <v>2</v>
      </c>
      <c r="AF12" s="34">
        <v>1</v>
      </c>
      <c r="AG12" s="34">
        <v>0</v>
      </c>
      <c r="AH12" s="34">
        <v>0</v>
      </c>
      <c r="AI12" s="34">
        <v>0</v>
      </c>
      <c r="AJ12" s="35">
        <f t="shared" si="4"/>
        <v>3</v>
      </c>
    </row>
    <row r="13" spans="1:36" s="9" customFormat="1" ht="16.5" customHeight="1">
      <c r="A13" s="53">
        <v>1495</v>
      </c>
      <c r="B13" s="34">
        <v>136</v>
      </c>
      <c r="C13" s="34">
        <v>118</v>
      </c>
      <c r="D13" s="34"/>
      <c r="E13" s="35">
        <f t="shared" si="0"/>
        <v>254</v>
      </c>
      <c r="F13" s="64"/>
      <c r="G13" s="34">
        <v>4</v>
      </c>
      <c r="H13" s="34">
        <v>250</v>
      </c>
      <c r="I13" s="34"/>
      <c r="J13" s="35">
        <f t="shared" si="1"/>
        <v>254</v>
      </c>
      <c r="K13" s="64"/>
      <c r="L13" s="34">
        <v>103</v>
      </c>
      <c r="M13" s="34">
        <v>28</v>
      </c>
      <c r="N13" s="34">
        <v>0</v>
      </c>
      <c r="O13" s="34">
        <v>0</v>
      </c>
      <c r="P13" s="34">
        <v>0</v>
      </c>
      <c r="Q13" s="34">
        <v>0</v>
      </c>
      <c r="R13" s="34">
        <v>123</v>
      </c>
      <c r="S13" s="34">
        <v>0</v>
      </c>
      <c r="T13" s="34">
        <v>0</v>
      </c>
      <c r="U13" s="35">
        <f t="shared" si="2"/>
        <v>254</v>
      </c>
      <c r="V13" s="64"/>
      <c r="W13" s="34">
        <v>14</v>
      </c>
      <c r="X13" s="34">
        <v>0</v>
      </c>
      <c r="Y13" s="34">
        <v>0</v>
      </c>
      <c r="Z13" s="34">
        <v>0</v>
      </c>
      <c r="AA13" s="34">
        <v>240</v>
      </c>
      <c r="AB13" s="34">
        <v>0</v>
      </c>
      <c r="AC13" s="35">
        <f t="shared" si="3"/>
        <v>254</v>
      </c>
      <c r="AD13" s="64"/>
      <c r="AE13" s="34">
        <v>9</v>
      </c>
      <c r="AF13" s="34">
        <v>5</v>
      </c>
      <c r="AG13" s="34">
        <v>0</v>
      </c>
      <c r="AH13" s="34">
        <v>235</v>
      </c>
      <c r="AI13" s="34">
        <v>5</v>
      </c>
      <c r="AJ13" s="35">
        <f t="shared" si="4"/>
        <v>254</v>
      </c>
    </row>
    <row r="14" spans="1:36" s="9" customFormat="1" ht="16.5" customHeight="1">
      <c r="A14" s="53">
        <v>1496</v>
      </c>
      <c r="B14" s="34">
        <v>1322</v>
      </c>
      <c r="C14" s="34">
        <v>133</v>
      </c>
      <c r="D14" s="34"/>
      <c r="E14" s="35">
        <f t="shared" si="0"/>
        <v>1455</v>
      </c>
      <c r="F14" s="64"/>
      <c r="G14" s="34">
        <v>24</v>
      </c>
      <c r="H14" s="34">
        <v>1431</v>
      </c>
      <c r="I14" s="34"/>
      <c r="J14" s="35">
        <f t="shared" si="1"/>
        <v>1455</v>
      </c>
      <c r="K14" s="64"/>
      <c r="L14" s="34">
        <v>60</v>
      </c>
      <c r="M14" s="34">
        <v>131</v>
      </c>
      <c r="N14" s="34">
        <v>0</v>
      </c>
      <c r="O14" s="34">
        <v>0</v>
      </c>
      <c r="P14" s="34">
        <v>0</v>
      </c>
      <c r="Q14" s="34">
        <v>0</v>
      </c>
      <c r="R14" s="34">
        <v>1264</v>
      </c>
      <c r="S14" s="34">
        <v>0</v>
      </c>
      <c r="T14" s="34">
        <v>0</v>
      </c>
      <c r="U14" s="35">
        <f t="shared" si="2"/>
        <v>1455</v>
      </c>
      <c r="V14" s="64"/>
      <c r="W14" s="34">
        <v>94</v>
      </c>
      <c r="X14" s="34">
        <v>0</v>
      </c>
      <c r="Y14" s="34">
        <v>0</v>
      </c>
      <c r="Z14" s="34">
        <v>1</v>
      </c>
      <c r="AA14" s="34">
        <v>1360</v>
      </c>
      <c r="AB14" s="34">
        <v>0</v>
      </c>
      <c r="AC14" s="35">
        <f t="shared" si="3"/>
        <v>1455</v>
      </c>
      <c r="AD14" s="64"/>
      <c r="AE14" s="34">
        <v>53</v>
      </c>
      <c r="AF14" s="34">
        <v>69</v>
      </c>
      <c r="AG14" s="34">
        <v>0</v>
      </c>
      <c r="AH14" s="34">
        <v>1331</v>
      </c>
      <c r="AI14" s="34">
        <v>2</v>
      </c>
      <c r="AJ14" s="35">
        <f t="shared" si="4"/>
        <v>1455</v>
      </c>
    </row>
    <row r="15" spans="1:36" s="9" customFormat="1" ht="16.5" customHeight="1">
      <c r="A15" s="53">
        <v>1497</v>
      </c>
      <c r="B15" s="34">
        <v>1300</v>
      </c>
      <c r="C15" s="34">
        <v>260</v>
      </c>
      <c r="D15" s="34"/>
      <c r="E15" s="35">
        <f t="shared" si="0"/>
        <v>1560</v>
      </c>
      <c r="F15" s="64"/>
      <c r="G15" s="34">
        <v>20</v>
      </c>
      <c r="H15" s="34">
        <v>1540</v>
      </c>
      <c r="I15" s="34"/>
      <c r="J15" s="35">
        <f t="shared" si="1"/>
        <v>1560</v>
      </c>
      <c r="K15" s="64"/>
      <c r="L15" s="34">
        <v>96</v>
      </c>
      <c r="M15" s="34">
        <v>93</v>
      </c>
      <c r="N15" s="34">
        <v>1</v>
      </c>
      <c r="O15" s="34">
        <v>0</v>
      </c>
      <c r="P15" s="34">
        <v>1</v>
      </c>
      <c r="Q15" s="34">
        <v>0</v>
      </c>
      <c r="R15" s="34">
        <v>1369</v>
      </c>
      <c r="S15" s="34"/>
      <c r="T15" s="34"/>
      <c r="U15" s="35">
        <f t="shared" si="2"/>
        <v>1560</v>
      </c>
      <c r="V15" s="64"/>
      <c r="W15" s="34">
        <v>358</v>
      </c>
      <c r="X15" s="34">
        <v>0</v>
      </c>
      <c r="Y15" s="34">
        <v>0</v>
      </c>
      <c r="Z15" s="34">
        <v>1</v>
      </c>
      <c r="AA15" s="34">
        <v>1200</v>
      </c>
      <c r="AB15" s="34">
        <v>1</v>
      </c>
      <c r="AC15" s="35">
        <f t="shared" si="3"/>
        <v>1560</v>
      </c>
      <c r="AD15" s="64"/>
      <c r="AE15" s="34">
        <v>363</v>
      </c>
      <c r="AF15" s="34">
        <v>1</v>
      </c>
      <c r="AG15" s="34">
        <v>0</v>
      </c>
      <c r="AH15" s="34">
        <v>1186</v>
      </c>
      <c r="AI15" s="34">
        <v>10</v>
      </c>
      <c r="AJ15" s="35">
        <f t="shared" si="4"/>
        <v>1560</v>
      </c>
    </row>
    <row r="16" spans="1:36" s="9" customFormat="1" ht="16.5" customHeight="1">
      <c r="A16" s="53">
        <v>1498</v>
      </c>
      <c r="B16" s="34">
        <v>73</v>
      </c>
      <c r="C16" s="34">
        <v>63</v>
      </c>
      <c r="D16" s="34">
        <v>0</v>
      </c>
      <c r="E16" s="35">
        <f t="shared" si="0"/>
        <v>136</v>
      </c>
      <c r="F16" s="64"/>
      <c r="G16" s="34">
        <v>0</v>
      </c>
      <c r="H16" s="34">
        <v>86</v>
      </c>
      <c r="I16" s="34">
        <v>50</v>
      </c>
      <c r="J16" s="35">
        <f t="shared" si="1"/>
        <v>136</v>
      </c>
      <c r="K16" s="64"/>
      <c r="L16" s="34">
        <v>0</v>
      </c>
      <c r="M16" s="34">
        <v>2</v>
      </c>
      <c r="N16" s="34">
        <v>0</v>
      </c>
      <c r="O16" s="34">
        <v>0</v>
      </c>
      <c r="P16" s="34">
        <v>0</v>
      </c>
      <c r="Q16" s="34">
        <v>0</v>
      </c>
      <c r="R16" s="34">
        <v>67</v>
      </c>
      <c r="S16" s="34">
        <v>0</v>
      </c>
      <c r="T16" s="34">
        <v>67</v>
      </c>
      <c r="U16" s="35">
        <f t="shared" si="2"/>
        <v>136</v>
      </c>
      <c r="V16" s="64"/>
      <c r="W16" s="34">
        <v>136</v>
      </c>
      <c r="X16" s="34">
        <v>0</v>
      </c>
      <c r="Y16" s="34">
        <v>0</v>
      </c>
      <c r="Z16" s="34">
        <v>0</v>
      </c>
      <c r="AA16" s="34">
        <v>0</v>
      </c>
      <c r="AB16" s="34">
        <v>0</v>
      </c>
      <c r="AC16" s="35">
        <f t="shared" si="3"/>
        <v>136</v>
      </c>
      <c r="AD16" s="64"/>
      <c r="AE16" s="34">
        <v>73</v>
      </c>
      <c r="AF16" s="34">
        <v>63</v>
      </c>
      <c r="AG16" s="34">
        <v>0</v>
      </c>
      <c r="AH16" s="34">
        <v>0</v>
      </c>
      <c r="AI16" s="34">
        <v>0</v>
      </c>
      <c r="AJ16" s="35">
        <f t="shared" si="4"/>
        <v>136</v>
      </c>
    </row>
    <row r="17" spans="1:36" s="9" customFormat="1" ht="16.5" customHeight="1">
      <c r="A17" s="53">
        <v>1499</v>
      </c>
      <c r="B17" s="34">
        <v>597</v>
      </c>
      <c r="C17" s="34">
        <v>66</v>
      </c>
      <c r="D17" s="34"/>
      <c r="E17" s="35">
        <f t="shared" si="0"/>
        <v>663</v>
      </c>
      <c r="F17" s="64"/>
      <c r="G17" s="34">
        <v>9</v>
      </c>
      <c r="H17" s="34">
        <v>654</v>
      </c>
      <c r="I17" s="34"/>
      <c r="J17" s="35">
        <f t="shared" si="1"/>
        <v>663</v>
      </c>
      <c r="K17" s="64"/>
      <c r="L17" s="34">
        <v>16</v>
      </c>
      <c r="M17" s="34">
        <v>41</v>
      </c>
      <c r="N17" s="34">
        <v>0</v>
      </c>
      <c r="O17" s="34">
        <v>0</v>
      </c>
      <c r="P17" s="34">
        <v>0</v>
      </c>
      <c r="Q17" s="34">
        <v>0</v>
      </c>
      <c r="R17" s="34">
        <v>496</v>
      </c>
      <c r="S17" s="34">
        <v>110</v>
      </c>
      <c r="T17" s="34"/>
      <c r="U17" s="35">
        <f t="shared" si="2"/>
        <v>663</v>
      </c>
      <c r="V17" s="64"/>
      <c r="W17" s="34">
        <v>384</v>
      </c>
      <c r="X17" s="34">
        <v>12</v>
      </c>
      <c r="Y17" s="34">
        <v>0</v>
      </c>
      <c r="Z17" s="34">
        <v>1</v>
      </c>
      <c r="AA17" s="34">
        <v>195</v>
      </c>
      <c r="AB17" s="34">
        <v>71</v>
      </c>
      <c r="AC17" s="35">
        <f t="shared" si="3"/>
        <v>663</v>
      </c>
      <c r="AD17" s="64"/>
      <c r="AE17" s="34">
        <v>245</v>
      </c>
      <c r="AF17" s="34">
        <v>209</v>
      </c>
      <c r="AG17" s="34">
        <v>1</v>
      </c>
      <c r="AH17" s="34">
        <v>90</v>
      </c>
      <c r="AI17" s="34">
        <v>118</v>
      </c>
      <c r="AJ17" s="35">
        <f t="shared" si="4"/>
        <v>663</v>
      </c>
    </row>
    <row r="18" spans="1:36" s="9" customFormat="1" ht="16.5" customHeight="1">
      <c r="A18" s="53">
        <v>1500</v>
      </c>
      <c r="B18" s="34">
        <v>0</v>
      </c>
      <c r="C18" s="34">
        <v>0</v>
      </c>
      <c r="D18" s="34">
        <v>85</v>
      </c>
      <c r="E18" s="35">
        <f t="shared" si="0"/>
        <v>85</v>
      </c>
      <c r="F18" s="64"/>
      <c r="G18" s="34">
        <v>0</v>
      </c>
      <c r="H18" s="34">
        <v>85</v>
      </c>
      <c r="I18" s="34">
        <v>0</v>
      </c>
      <c r="J18" s="35">
        <f t="shared" si="1"/>
        <v>85</v>
      </c>
      <c r="K18" s="64"/>
      <c r="L18" s="34">
        <v>0</v>
      </c>
      <c r="M18" s="34">
        <v>0</v>
      </c>
      <c r="N18" s="34">
        <v>0</v>
      </c>
      <c r="O18" s="34">
        <v>0</v>
      </c>
      <c r="P18" s="34">
        <v>0</v>
      </c>
      <c r="Q18" s="34">
        <v>0</v>
      </c>
      <c r="R18" s="34">
        <v>0</v>
      </c>
      <c r="S18" s="34">
        <v>0</v>
      </c>
      <c r="T18" s="34">
        <v>85</v>
      </c>
      <c r="U18" s="35">
        <f t="shared" si="2"/>
        <v>85</v>
      </c>
      <c r="V18" s="64"/>
      <c r="W18" s="34">
        <v>0</v>
      </c>
      <c r="X18" s="34">
        <v>0</v>
      </c>
      <c r="Y18" s="34">
        <v>0</v>
      </c>
      <c r="Z18" s="34">
        <v>0</v>
      </c>
      <c r="AA18" s="34">
        <v>0</v>
      </c>
      <c r="AB18" s="34">
        <v>85</v>
      </c>
      <c r="AC18" s="35">
        <f t="shared" si="3"/>
        <v>85</v>
      </c>
      <c r="AD18" s="64"/>
      <c r="AE18" s="34">
        <v>0</v>
      </c>
      <c r="AF18" s="34">
        <v>0</v>
      </c>
      <c r="AG18" s="34">
        <v>0</v>
      </c>
      <c r="AH18" s="34">
        <v>0</v>
      </c>
      <c r="AI18" s="34">
        <v>85</v>
      </c>
      <c r="AJ18" s="35">
        <f t="shared" si="4"/>
        <v>85</v>
      </c>
    </row>
    <row r="19" spans="1:36" s="9" customFormat="1" ht="16.5" customHeight="1">
      <c r="A19" s="53">
        <v>1501</v>
      </c>
      <c r="B19" s="34">
        <v>43</v>
      </c>
      <c r="C19" s="34">
        <v>2</v>
      </c>
      <c r="D19" s="34"/>
      <c r="E19" s="35">
        <f t="shared" si="0"/>
        <v>45</v>
      </c>
      <c r="F19" s="64"/>
      <c r="G19" s="34">
        <v>1</v>
      </c>
      <c r="H19" s="34">
        <v>44</v>
      </c>
      <c r="I19" s="34"/>
      <c r="J19" s="35">
        <f t="shared" si="1"/>
        <v>45</v>
      </c>
      <c r="K19" s="64"/>
      <c r="L19" s="34">
        <v>1</v>
      </c>
      <c r="M19" s="34">
        <v>4</v>
      </c>
      <c r="N19" s="34">
        <v>0</v>
      </c>
      <c r="O19" s="34">
        <v>0</v>
      </c>
      <c r="P19" s="34">
        <v>1</v>
      </c>
      <c r="Q19" s="34">
        <v>0</v>
      </c>
      <c r="R19" s="34">
        <v>39</v>
      </c>
      <c r="S19" s="34">
        <v>0</v>
      </c>
      <c r="T19" s="34">
        <v>0</v>
      </c>
      <c r="U19" s="35">
        <f t="shared" si="2"/>
        <v>45</v>
      </c>
      <c r="V19" s="64"/>
      <c r="W19" s="34">
        <v>38</v>
      </c>
      <c r="X19" s="34">
        <v>0</v>
      </c>
      <c r="Y19" s="34">
        <v>0</v>
      </c>
      <c r="Z19" s="34">
        <v>0</v>
      </c>
      <c r="AA19" s="34">
        <v>6</v>
      </c>
      <c r="AB19" s="34">
        <v>1</v>
      </c>
      <c r="AC19" s="35">
        <f t="shared" si="3"/>
        <v>45</v>
      </c>
      <c r="AD19" s="64"/>
      <c r="AE19" s="34">
        <v>0</v>
      </c>
      <c r="AF19" s="34">
        <v>40</v>
      </c>
      <c r="AG19" s="34">
        <v>0</v>
      </c>
      <c r="AH19" s="34">
        <v>2</v>
      </c>
      <c r="AI19" s="34">
        <v>3</v>
      </c>
      <c r="AJ19" s="35">
        <f t="shared" si="4"/>
        <v>45</v>
      </c>
    </row>
    <row r="20" spans="1:36" s="9" customFormat="1" ht="16.5" customHeight="1">
      <c r="A20" s="53">
        <v>1502</v>
      </c>
      <c r="B20" s="34">
        <v>300</v>
      </c>
      <c r="C20" s="34">
        <v>109</v>
      </c>
      <c r="D20" s="34"/>
      <c r="E20" s="35">
        <f t="shared" si="0"/>
        <v>409</v>
      </c>
      <c r="F20" s="64"/>
      <c r="G20" s="34">
        <v>36</v>
      </c>
      <c r="H20" s="34">
        <v>373</v>
      </c>
      <c r="I20" s="34"/>
      <c r="J20" s="35">
        <f t="shared" si="1"/>
        <v>409</v>
      </c>
      <c r="K20" s="64"/>
      <c r="L20" s="34">
        <v>4</v>
      </c>
      <c r="M20" s="34">
        <v>37</v>
      </c>
      <c r="N20" s="34">
        <v>0</v>
      </c>
      <c r="O20" s="34">
        <v>2</v>
      </c>
      <c r="P20" s="34">
        <v>0</v>
      </c>
      <c r="Q20" s="34">
        <v>0</v>
      </c>
      <c r="R20" s="34">
        <v>366</v>
      </c>
      <c r="S20" s="34">
        <v>0</v>
      </c>
      <c r="T20" s="34">
        <v>0</v>
      </c>
      <c r="U20" s="35">
        <f t="shared" si="2"/>
        <v>409</v>
      </c>
      <c r="V20" s="64"/>
      <c r="W20" s="34">
        <v>399</v>
      </c>
      <c r="X20" s="34">
        <v>5</v>
      </c>
      <c r="Y20" s="34">
        <v>0</v>
      </c>
      <c r="Z20" s="34">
        <v>1</v>
      </c>
      <c r="AA20" s="34">
        <v>2</v>
      </c>
      <c r="AB20" s="34">
        <v>2</v>
      </c>
      <c r="AC20" s="35">
        <f t="shared" si="3"/>
        <v>409</v>
      </c>
      <c r="AD20" s="64"/>
      <c r="AE20" s="34">
        <v>53</v>
      </c>
      <c r="AF20" s="34">
        <v>346</v>
      </c>
      <c r="AG20" s="34">
        <v>9</v>
      </c>
      <c r="AH20" s="34">
        <v>1</v>
      </c>
      <c r="AI20" s="34">
        <v>0</v>
      </c>
      <c r="AJ20" s="35">
        <f t="shared" si="4"/>
        <v>409</v>
      </c>
    </row>
    <row r="21" spans="1:36" s="9" customFormat="1" ht="16.5" customHeight="1">
      <c r="A21" s="53">
        <v>1503</v>
      </c>
      <c r="B21" s="34"/>
      <c r="C21" s="34"/>
      <c r="D21" s="34"/>
      <c r="E21" s="35">
        <f t="shared" si="0"/>
        <v>0</v>
      </c>
      <c r="F21" s="64"/>
      <c r="G21" s="34"/>
      <c r="H21" s="34"/>
      <c r="I21" s="34"/>
      <c r="J21" s="35">
        <f t="shared" si="1"/>
        <v>0</v>
      </c>
      <c r="K21" s="64"/>
      <c r="L21" s="34"/>
      <c r="M21" s="34"/>
      <c r="N21" s="34"/>
      <c r="O21" s="34"/>
      <c r="P21" s="34"/>
      <c r="Q21" s="34"/>
      <c r="R21" s="34"/>
      <c r="S21" s="34"/>
      <c r="T21" s="34"/>
      <c r="U21" s="35">
        <f t="shared" si="2"/>
        <v>0</v>
      </c>
      <c r="V21" s="64"/>
      <c r="W21" s="34"/>
      <c r="X21" s="34"/>
      <c r="Y21" s="34"/>
      <c r="Z21" s="34"/>
      <c r="AA21" s="34"/>
      <c r="AB21" s="34"/>
      <c r="AC21" s="35">
        <f t="shared" si="3"/>
        <v>0</v>
      </c>
      <c r="AD21" s="64"/>
      <c r="AE21" s="34"/>
      <c r="AF21" s="34"/>
      <c r="AG21" s="34"/>
      <c r="AH21" s="34"/>
      <c r="AI21" s="34"/>
      <c r="AJ21" s="35">
        <f t="shared" si="4"/>
        <v>0</v>
      </c>
    </row>
    <row r="22" spans="1:36" s="9" customFormat="1" ht="16.5" customHeight="1">
      <c r="A22" s="53">
        <v>1504</v>
      </c>
      <c r="B22" s="34">
        <v>2728</v>
      </c>
      <c r="C22" s="34">
        <v>777</v>
      </c>
      <c r="D22" s="34"/>
      <c r="E22" s="35">
        <f t="shared" si="0"/>
        <v>3505</v>
      </c>
      <c r="F22" s="64"/>
      <c r="G22" s="34">
        <v>233</v>
      </c>
      <c r="H22" s="34">
        <v>3272</v>
      </c>
      <c r="I22" s="34"/>
      <c r="J22" s="35">
        <f t="shared" si="1"/>
        <v>3505</v>
      </c>
      <c r="K22" s="64"/>
      <c r="L22" s="34">
        <v>66</v>
      </c>
      <c r="M22" s="34">
        <v>88</v>
      </c>
      <c r="N22" s="34">
        <v>1</v>
      </c>
      <c r="O22" s="34">
        <v>1</v>
      </c>
      <c r="P22" s="34">
        <v>5</v>
      </c>
      <c r="Q22" s="34">
        <v>0</v>
      </c>
      <c r="R22" s="34">
        <v>3343</v>
      </c>
      <c r="S22" s="34">
        <v>1</v>
      </c>
      <c r="T22" s="34"/>
      <c r="U22" s="35">
        <f t="shared" si="2"/>
        <v>3505</v>
      </c>
      <c r="V22" s="64"/>
      <c r="W22" s="34">
        <v>3482</v>
      </c>
      <c r="X22" s="34">
        <v>0</v>
      </c>
      <c r="Y22" s="34">
        <v>2</v>
      </c>
      <c r="Z22" s="34">
        <v>4</v>
      </c>
      <c r="AA22" s="34">
        <v>7</v>
      </c>
      <c r="AB22" s="34">
        <v>10</v>
      </c>
      <c r="AC22" s="35">
        <f t="shared" si="3"/>
        <v>3505</v>
      </c>
      <c r="AD22" s="64"/>
      <c r="AE22" s="34">
        <v>2517</v>
      </c>
      <c r="AF22" s="34">
        <v>977</v>
      </c>
      <c r="AG22" s="34">
        <v>1</v>
      </c>
      <c r="AH22" s="34">
        <v>8</v>
      </c>
      <c r="AI22" s="34">
        <v>2</v>
      </c>
      <c r="AJ22" s="35">
        <f t="shared" si="4"/>
        <v>3505</v>
      </c>
    </row>
    <row r="23" spans="1:36" s="9" customFormat="1" ht="16.5" customHeight="1">
      <c r="A23" s="53">
        <v>1505</v>
      </c>
      <c r="B23" s="34">
        <v>604</v>
      </c>
      <c r="C23" s="34">
        <v>261</v>
      </c>
      <c r="D23" s="34"/>
      <c r="E23" s="35">
        <f t="shared" si="0"/>
        <v>865</v>
      </c>
      <c r="F23" s="64"/>
      <c r="G23" s="34">
        <v>74</v>
      </c>
      <c r="H23" s="34">
        <v>791</v>
      </c>
      <c r="I23" s="34"/>
      <c r="J23" s="35">
        <f t="shared" si="1"/>
        <v>865</v>
      </c>
      <c r="K23" s="64"/>
      <c r="L23" s="34">
        <v>12</v>
      </c>
      <c r="M23" s="34">
        <v>20</v>
      </c>
      <c r="N23" s="34">
        <v>0</v>
      </c>
      <c r="O23" s="34">
        <v>0</v>
      </c>
      <c r="P23" s="34">
        <v>0</v>
      </c>
      <c r="Q23" s="34">
        <v>0</v>
      </c>
      <c r="R23" s="34">
        <v>833</v>
      </c>
      <c r="S23" s="34">
        <v>0</v>
      </c>
      <c r="T23" s="34">
        <v>0</v>
      </c>
      <c r="U23" s="35">
        <f t="shared" si="2"/>
        <v>865</v>
      </c>
      <c r="V23" s="64"/>
      <c r="W23" s="34">
        <v>861</v>
      </c>
      <c r="X23" s="34">
        <v>1</v>
      </c>
      <c r="Y23" s="34">
        <v>0</v>
      </c>
      <c r="Z23" s="34">
        <v>0</v>
      </c>
      <c r="AA23" s="34">
        <v>2</v>
      </c>
      <c r="AB23" s="34">
        <v>1</v>
      </c>
      <c r="AC23" s="35">
        <f t="shared" si="3"/>
        <v>865</v>
      </c>
      <c r="AD23" s="64"/>
      <c r="AE23" s="34">
        <v>613</v>
      </c>
      <c r="AF23" s="34">
        <v>250</v>
      </c>
      <c r="AG23" s="34">
        <v>0</v>
      </c>
      <c r="AH23" s="34">
        <v>2</v>
      </c>
      <c r="AI23" s="34">
        <v>0</v>
      </c>
      <c r="AJ23" s="35">
        <f t="shared" si="4"/>
        <v>865</v>
      </c>
    </row>
    <row r="24" spans="1:36" s="9" customFormat="1" ht="16.5" customHeight="1">
      <c r="A24" s="53">
        <v>1506</v>
      </c>
      <c r="B24" s="34">
        <v>36</v>
      </c>
      <c r="C24" s="34">
        <v>20</v>
      </c>
      <c r="D24" s="34"/>
      <c r="E24" s="35">
        <f t="shared" si="0"/>
        <v>56</v>
      </c>
      <c r="F24" s="64"/>
      <c r="G24" s="34">
        <v>12</v>
      </c>
      <c r="H24" s="34">
        <v>44</v>
      </c>
      <c r="I24" s="34"/>
      <c r="J24" s="35">
        <f t="shared" si="1"/>
        <v>56</v>
      </c>
      <c r="K24" s="64"/>
      <c r="L24" s="34">
        <v>0</v>
      </c>
      <c r="M24" s="34">
        <v>3</v>
      </c>
      <c r="N24" s="34">
        <v>0</v>
      </c>
      <c r="O24" s="34">
        <v>0</v>
      </c>
      <c r="P24" s="34">
        <v>0</v>
      </c>
      <c r="Q24" s="34">
        <v>0</v>
      </c>
      <c r="R24" s="34">
        <v>53</v>
      </c>
      <c r="S24" s="34">
        <v>0</v>
      </c>
      <c r="T24" s="34">
        <v>0</v>
      </c>
      <c r="U24" s="35">
        <f t="shared" si="2"/>
        <v>56</v>
      </c>
      <c r="V24" s="64"/>
      <c r="W24" s="34">
        <v>54</v>
      </c>
      <c r="X24" s="34">
        <v>1</v>
      </c>
      <c r="Y24" s="34">
        <v>0</v>
      </c>
      <c r="Z24" s="34">
        <v>1</v>
      </c>
      <c r="AA24" s="34">
        <v>0</v>
      </c>
      <c r="AB24" s="34">
        <v>0</v>
      </c>
      <c r="AC24" s="35">
        <f t="shared" si="3"/>
        <v>56</v>
      </c>
      <c r="AD24" s="64"/>
      <c r="AE24" s="34">
        <v>6</v>
      </c>
      <c r="AF24" s="34">
        <v>50</v>
      </c>
      <c r="AG24" s="34"/>
      <c r="AH24" s="34"/>
      <c r="AI24" s="34"/>
      <c r="AJ24" s="35">
        <f t="shared" si="4"/>
        <v>56</v>
      </c>
    </row>
    <row r="25" spans="1:36" s="9" customFormat="1" ht="16.5" customHeight="1">
      <c r="A25" s="53">
        <v>1507</v>
      </c>
      <c r="B25" s="34">
        <v>46</v>
      </c>
      <c r="C25" s="34">
        <v>2</v>
      </c>
      <c r="D25" s="34"/>
      <c r="E25" s="35">
        <f t="shared" si="0"/>
        <v>48</v>
      </c>
      <c r="F25" s="64"/>
      <c r="G25" s="34">
        <v>27</v>
      </c>
      <c r="H25" s="34">
        <v>21</v>
      </c>
      <c r="I25" s="34"/>
      <c r="J25" s="35">
        <f t="shared" si="1"/>
        <v>48</v>
      </c>
      <c r="K25" s="64"/>
      <c r="L25" s="34">
        <v>0</v>
      </c>
      <c r="M25" s="34">
        <v>0</v>
      </c>
      <c r="N25" s="34">
        <v>0</v>
      </c>
      <c r="O25" s="34">
        <v>0</v>
      </c>
      <c r="P25" s="34">
        <v>0</v>
      </c>
      <c r="Q25" s="34">
        <v>0</v>
      </c>
      <c r="R25" s="34">
        <v>48</v>
      </c>
      <c r="S25" s="34">
        <v>0</v>
      </c>
      <c r="T25" s="34">
        <v>0</v>
      </c>
      <c r="U25" s="35">
        <f t="shared" si="2"/>
        <v>48</v>
      </c>
      <c r="V25" s="64"/>
      <c r="W25" s="34">
        <v>48</v>
      </c>
      <c r="X25" s="34">
        <v>0</v>
      </c>
      <c r="Y25" s="34">
        <v>0</v>
      </c>
      <c r="Z25" s="34">
        <v>0</v>
      </c>
      <c r="AA25" s="34">
        <v>0</v>
      </c>
      <c r="AB25" s="34">
        <v>0</v>
      </c>
      <c r="AC25" s="35">
        <f t="shared" si="3"/>
        <v>48</v>
      </c>
      <c r="AD25" s="64"/>
      <c r="AE25" s="34">
        <v>12</v>
      </c>
      <c r="AF25" s="34">
        <v>36</v>
      </c>
      <c r="AG25" s="34">
        <v>0</v>
      </c>
      <c r="AH25" s="34">
        <v>0</v>
      </c>
      <c r="AI25" s="34">
        <v>0</v>
      </c>
      <c r="AJ25" s="35">
        <f t="shared" si="4"/>
        <v>48</v>
      </c>
    </row>
    <row r="26" spans="1:36" s="62" customFormat="1" ht="16.5" customHeight="1">
      <c r="A26" s="53">
        <v>1508</v>
      </c>
      <c r="B26" s="34"/>
      <c r="C26" s="34"/>
      <c r="D26" s="34">
        <v>40315</v>
      </c>
      <c r="E26" s="35">
        <f t="shared" si="0"/>
        <v>40315</v>
      </c>
      <c r="F26" s="64"/>
      <c r="G26" s="34">
        <v>5933</v>
      </c>
      <c r="H26" s="34"/>
      <c r="I26" s="34">
        <v>34382</v>
      </c>
      <c r="J26" s="35">
        <f t="shared" si="1"/>
        <v>40315</v>
      </c>
      <c r="K26" s="64"/>
      <c r="L26" s="34"/>
      <c r="M26" s="34"/>
      <c r="N26" s="34"/>
      <c r="O26" s="34"/>
      <c r="P26" s="34"/>
      <c r="Q26" s="34"/>
      <c r="R26" s="34"/>
      <c r="S26" s="34"/>
      <c r="T26" s="34">
        <v>40315</v>
      </c>
      <c r="U26" s="35">
        <f t="shared" si="2"/>
        <v>40315</v>
      </c>
      <c r="V26" s="64"/>
      <c r="W26" s="34"/>
      <c r="X26" s="34"/>
      <c r="Y26" s="34"/>
      <c r="Z26" s="34"/>
      <c r="AA26" s="34"/>
      <c r="AB26" s="34">
        <v>40315</v>
      </c>
      <c r="AC26" s="35">
        <f t="shared" si="3"/>
        <v>40315</v>
      </c>
      <c r="AD26" s="64"/>
      <c r="AE26" s="34"/>
      <c r="AF26" s="34"/>
      <c r="AG26" s="34"/>
      <c r="AH26" s="34"/>
      <c r="AI26" s="34">
        <v>40315</v>
      </c>
      <c r="AJ26" s="35">
        <f t="shared" si="4"/>
        <v>40315</v>
      </c>
    </row>
    <row r="27" spans="1:36" ht="16.5" customHeight="1"/>
  </sheetData>
  <mergeCells count="5">
    <mergeCell ref="A1:E1"/>
    <mergeCell ref="G1:J1"/>
    <mergeCell ref="L1:U1"/>
    <mergeCell ref="W1:AC1"/>
    <mergeCell ref="AE1:AJ1"/>
  </mergeCells>
  <pageMargins left="0.7" right="0.7" top="0.75" bottom="0.75" header="0.3" footer="0.3"/>
  <ignoredErrors>
    <ignoredError sqref="E3:E2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zoomScale="90" zoomScaleNormal="90" workbookViewId="0">
      <pane xSplit="1" ySplit="1" topLeftCell="B2" activePane="bottomRight" state="frozen"/>
      <selection pane="bottomRight" activeCell="K21" sqref="K21"/>
      <selection pane="bottomLeft" activeCell="A2" sqref="A2"/>
      <selection pane="topRight" activeCell="B1" sqref="B1"/>
    </sheetView>
  </sheetViews>
  <sheetFormatPr defaultColWidth="11.42578125" defaultRowHeight="16.5"/>
  <cols>
    <col min="1" max="16384" width="11.42578125" style="12"/>
  </cols>
  <sheetData>
    <row r="1" spans="1:9" ht="49.5">
      <c r="A1" s="5" t="s">
        <v>111</v>
      </c>
      <c r="B1" s="6" t="s">
        <v>163</v>
      </c>
      <c r="C1" s="6" t="s">
        <v>164</v>
      </c>
      <c r="D1" s="6" t="s">
        <v>165</v>
      </c>
      <c r="E1" s="6" t="s">
        <v>166</v>
      </c>
      <c r="F1" s="6" t="s">
        <v>167</v>
      </c>
      <c r="G1" s="6" t="s">
        <v>168</v>
      </c>
      <c r="H1" s="6" t="s">
        <v>169</v>
      </c>
      <c r="I1" s="6" t="s">
        <v>117</v>
      </c>
    </row>
    <row r="2" spans="1:9" s="62" customFormat="1">
      <c r="A2" s="53">
        <v>1485</v>
      </c>
      <c r="B2" s="34">
        <v>117</v>
      </c>
      <c r="C2" s="34">
        <v>1718</v>
      </c>
      <c r="D2" s="34">
        <v>1942</v>
      </c>
      <c r="E2" s="34">
        <v>1427</v>
      </c>
      <c r="F2" s="34">
        <v>3032</v>
      </c>
      <c r="G2" s="34">
        <v>1129</v>
      </c>
      <c r="H2" s="34"/>
      <c r="I2" s="35">
        <f>SUM(B2:H2)</f>
        <v>9365</v>
      </c>
    </row>
    <row r="3" spans="1:9" s="62" customFormat="1">
      <c r="A3" s="53">
        <v>1486</v>
      </c>
      <c r="B3" s="34">
        <v>0</v>
      </c>
      <c r="C3" s="34">
        <v>27</v>
      </c>
      <c r="D3" s="34">
        <v>46</v>
      </c>
      <c r="E3" s="34">
        <v>102</v>
      </c>
      <c r="F3" s="34">
        <v>386</v>
      </c>
      <c r="G3" s="34">
        <v>89</v>
      </c>
      <c r="H3" s="34"/>
      <c r="I3" s="35">
        <f t="shared" ref="I3:I25" si="0">SUM(B3:H3)</f>
        <v>650</v>
      </c>
    </row>
    <row r="4" spans="1:9" s="62" customFormat="1">
      <c r="A4" s="53">
        <v>1487</v>
      </c>
      <c r="B4" s="34">
        <v>4</v>
      </c>
      <c r="C4" s="34">
        <v>6</v>
      </c>
      <c r="D4" s="34">
        <v>11</v>
      </c>
      <c r="E4" s="34">
        <v>93</v>
      </c>
      <c r="F4" s="34">
        <v>271</v>
      </c>
      <c r="G4" s="34">
        <v>42</v>
      </c>
      <c r="H4" s="34"/>
      <c r="I4" s="35">
        <f t="shared" si="0"/>
        <v>427</v>
      </c>
    </row>
    <row r="5" spans="1:9" s="62" customFormat="1">
      <c r="A5" s="53">
        <v>1488</v>
      </c>
      <c r="B5" s="34">
        <v>11</v>
      </c>
      <c r="C5" s="34">
        <v>98</v>
      </c>
      <c r="D5" s="34">
        <v>102</v>
      </c>
      <c r="E5" s="34">
        <v>400</v>
      </c>
      <c r="F5" s="34">
        <v>1387</v>
      </c>
      <c r="G5" s="34">
        <v>103</v>
      </c>
      <c r="H5" s="34">
        <v>4</v>
      </c>
      <c r="I5" s="35">
        <f t="shared" si="0"/>
        <v>2105</v>
      </c>
    </row>
    <row r="6" spans="1:9" s="62" customFormat="1">
      <c r="A6" s="53">
        <v>1489</v>
      </c>
      <c r="B6" s="34">
        <v>7</v>
      </c>
      <c r="C6" s="34">
        <v>20</v>
      </c>
      <c r="D6" s="34">
        <v>0</v>
      </c>
      <c r="E6" s="34">
        <v>0</v>
      </c>
      <c r="F6" s="34">
        <v>0</v>
      </c>
      <c r="G6" s="34">
        <v>0</v>
      </c>
      <c r="H6" s="34">
        <v>0</v>
      </c>
      <c r="I6" s="35">
        <f t="shared" si="0"/>
        <v>27</v>
      </c>
    </row>
    <row r="7" spans="1:9" s="62" customFormat="1">
      <c r="A7" s="53">
        <v>1490</v>
      </c>
      <c r="B7" s="34">
        <v>0</v>
      </c>
      <c r="C7" s="34">
        <v>0</v>
      </c>
      <c r="D7" s="34">
        <v>1</v>
      </c>
      <c r="E7" s="34">
        <v>3</v>
      </c>
      <c r="F7" s="34">
        <v>29</v>
      </c>
      <c r="G7" s="34">
        <v>3</v>
      </c>
      <c r="H7" s="34">
        <v>0</v>
      </c>
      <c r="I7" s="35">
        <f t="shared" si="0"/>
        <v>36</v>
      </c>
    </row>
    <row r="8" spans="1:9" s="62" customFormat="1">
      <c r="A8" s="53">
        <v>1491</v>
      </c>
      <c r="B8" s="34">
        <v>0</v>
      </c>
      <c r="C8" s="34">
        <v>0</v>
      </c>
      <c r="D8" s="34">
        <v>15</v>
      </c>
      <c r="E8" s="34">
        <v>35</v>
      </c>
      <c r="F8" s="34">
        <v>99</v>
      </c>
      <c r="G8" s="34">
        <v>16</v>
      </c>
      <c r="H8" s="34">
        <v>0</v>
      </c>
      <c r="I8" s="35">
        <f t="shared" si="0"/>
        <v>165</v>
      </c>
    </row>
    <row r="9" spans="1:9" s="62" customFormat="1">
      <c r="A9" s="53">
        <v>1492</v>
      </c>
      <c r="B9" s="34"/>
      <c r="C9" s="34"/>
      <c r="D9" s="34"/>
      <c r="E9" s="34"/>
      <c r="F9" s="34"/>
      <c r="G9" s="34"/>
      <c r="H9" s="34"/>
      <c r="I9" s="35">
        <f t="shared" si="0"/>
        <v>0</v>
      </c>
    </row>
    <row r="10" spans="1:9" s="62" customFormat="1">
      <c r="A10" s="53">
        <v>1493</v>
      </c>
      <c r="B10" s="34">
        <v>0</v>
      </c>
      <c r="C10" s="34">
        <v>41</v>
      </c>
      <c r="D10" s="34">
        <v>47</v>
      </c>
      <c r="E10" s="34">
        <v>34</v>
      </c>
      <c r="F10" s="34">
        <v>52</v>
      </c>
      <c r="G10" s="34">
        <v>1</v>
      </c>
      <c r="H10" s="34"/>
      <c r="I10" s="35">
        <f t="shared" si="0"/>
        <v>175</v>
      </c>
    </row>
    <row r="11" spans="1:9" s="62" customFormat="1">
      <c r="A11" s="53">
        <v>1494</v>
      </c>
      <c r="B11" s="34">
        <v>0</v>
      </c>
      <c r="C11" s="34">
        <v>0</v>
      </c>
      <c r="D11" s="34">
        <v>0</v>
      </c>
      <c r="E11" s="34">
        <v>1</v>
      </c>
      <c r="F11" s="34">
        <v>2</v>
      </c>
      <c r="G11" s="34">
        <v>0</v>
      </c>
      <c r="H11" s="34">
        <v>0</v>
      </c>
      <c r="I11" s="35">
        <f t="shared" si="0"/>
        <v>3</v>
      </c>
    </row>
    <row r="12" spans="1:9" s="62" customFormat="1">
      <c r="A12" s="53">
        <v>1495</v>
      </c>
      <c r="B12" s="34">
        <v>17</v>
      </c>
      <c r="C12" s="34">
        <v>182</v>
      </c>
      <c r="D12" s="34">
        <v>53</v>
      </c>
      <c r="E12" s="34">
        <v>1</v>
      </c>
      <c r="F12" s="34">
        <v>1</v>
      </c>
      <c r="G12" s="34">
        <v>0</v>
      </c>
      <c r="H12" s="34">
        <v>0</v>
      </c>
      <c r="I12" s="35">
        <f t="shared" si="0"/>
        <v>254</v>
      </c>
    </row>
    <row r="13" spans="1:9" s="62" customFormat="1">
      <c r="A13" s="53">
        <v>1496</v>
      </c>
      <c r="B13" s="34">
        <v>52</v>
      </c>
      <c r="C13" s="34">
        <v>847</v>
      </c>
      <c r="D13" s="34">
        <v>553</v>
      </c>
      <c r="E13" s="34">
        <v>3</v>
      </c>
      <c r="F13" s="34"/>
      <c r="G13" s="34"/>
      <c r="H13" s="34"/>
      <c r="I13" s="35">
        <f t="shared" si="0"/>
        <v>1455</v>
      </c>
    </row>
    <row r="14" spans="1:9" s="62" customFormat="1">
      <c r="A14" s="53">
        <v>1497</v>
      </c>
      <c r="B14" s="34">
        <v>1129</v>
      </c>
      <c r="C14" s="34">
        <v>57</v>
      </c>
      <c r="D14" s="34">
        <v>19</v>
      </c>
      <c r="E14" s="34">
        <v>169</v>
      </c>
      <c r="F14" s="34">
        <v>186</v>
      </c>
      <c r="G14" s="34"/>
      <c r="H14" s="34"/>
      <c r="I14" s="35">
        <f t="shared" si="0"/>
        <v>1560</v>
      </c>
    </row>
    <row r="15" spans="1:9" s="62" customFormat="1">
      <c r="A15" s="53">
        <v>1498</v>
      </c>
      <c r="B15" s="34">
        <v>0</v>
      </c>
      <c r="C15" s="34">
        <v>45</v>
      </c>
      <c r="D15" s="34">
        <v>91</v>
      </c>
      <c r="E15" s="34">
        <v>0</v>
      </c>
      <c r="F15" s="34">
        <v>0</v>
      </c>
      <c r="G15" s="34">
        <v>0</v>
      </c>
      <c r="H15" s="34">
        <v>0</v>
      </c>
      <c r="I15" s="35">
        <f t="shared" si="0"/>
        <v>136</v>
      </c>
    </row>
    <row r="16" spans="1:9" s="62" customFormat="1">
      <c r="A16" s="53">
        <v>1499</v>
      </c>
      <c r="B16" s="34">
        <v>0</v>
      </c>
      <c r="C16" s="34">
        <v>2</v>
      </c>
      <c r="D16" s="34">
        <v>389</v>
      </c>
      <c r="E16" s="34">
        <v>251</v>
      </c>
      <c r="F16" s="34">
        <v>21</v>
      </c>
      <c r="G16" s="34"/>
      <c r="H16" s="34"/>
      <c r="I16" s="35">
        <f t="shared" si="0"/>
        <v>663</v>
      </c>
    </row>
    <row r="17" spans="1:9" s="62" customFormat="1">
      <c r="A17" s="53">
        <v>1500</v>
      </c>
      <c r="B17" s="34">
        <v>0</v>
      </c>
      <c r="C17" s="34">
        <v>0</v>
      </c>
      <c r="D17" s="34">
        <v>0</v>
      </c>
      <c r="E17" s="34">
        <v>85</v>
      </c>
      <c r="F17" s="34">
        <v>0</v>
      </c>
      <c r="G17" s="34">
        <v>0</v>
      </c>
      <c r="H17" s="34">
        <v>0</v>
      </c>
      <c r="I17" s="35">
        <f t="shared" si="0"/>
        <v>85</v>
      </c>
    </row>
    <row r="18" spans="1:9" s="62" customFormat="1">
      <c r="A18" s="53">
        <v>1501</v>
      </c>
      <c r="B18" s="34">
        <v>0</v>
      </c>
      <c r="C18" s="34">
        <v>0</v>
      </c>
      <c r="D18" s="34">
        <v>27</v>
      </c>
      <c r="E18" s="34">
        <v>17</v>
      </c>
      <c r="F18" s="34">
        <v>1</v>
      </c>
      <c r="G18" s="34">
        <v>0</v>
      </c>
      <c r="H18" s="34">
        <v>0</v>
      </c>
      <c r="I18" s="35">
        <f t="shared" si="0"/>
        <v>45</v>
      </c>
    </row>
    <row r="19" spans="1:9" s="62" customFormat="1">
      <c r="A19" s="53">
        <v>1502</v>
      </c>
      <c r="B19" s="34">
        <v>0</v>
      </c>
      <c r="C19" s="34">
        <v>0</v>
      </c>
      <c r="D19" s="34">
        <v>0</v>
      </c>
      <c r="E19" s="34">
        <v>0</v>
      </c>
      <c r="F19" s="34">
        <v>366</v>
      </c>
      <c r="G19" s="34">
        <v>43</v>
      </c>
      <c r="H19" s="34"/>
      <c r="I19" s="35">
        <f t="shared" si="0"/>
        <v>409</v>
      </c>
    </row>
    <row r="20" spans="1:9" s="62" customFormat="1">
      <c r="A20" s="53">
        <v>1503</v>
      </c>
      <c r="B20" s="34"/>
      <c r="C20" s="34"/>
      <c r="D20" s="34"/>
      <c r="E20" s="34"/>
      <c r="F20" s="34"/>
      <c r="G20" s="34"/>
      <c r="H20" s="34"/>
      <c r="I20" s="35">
        <f t="shared" si="0"/>
        <v>0</v>
      </c>
    </row>
    <row r="21" spans="1:9" s="62" customFormat="1">
      <c r="A21" s="53">
        <v>1504</v>
      </c>
      <c r="B21" s="34">
        <v>0</v>
      </c>
      <c r="C21" s="34">
        <v>0</v>
      </c>
      <c r="D21" s="34">
        <v>0</v>
      </c>
      <c r="E21" s="34">
        <v>0</v>
      </c>
      <c r="F21" s="34">
        <v>358</v>
      </c>
      <c r="G21" s="34">
        <v>3147</v>
      </c>
      <c r="H21" s="34">
        <v>0</v>
      </c>
      <c r="I21" s="35">
        <f t="shared" si="0"/>
        <v>3505</v>
      </c>
    </row>
    <row r="22" spans="1:9" s="62" customFormat="1">
      <c r="A22" s="53">
        <v>1505</v>
      </c>
      <c r="B22" s="34">
        <v>0</v>
      </c>
      <c r="C22" s="34">
        <v>0</v>
      </c>
      <c r="D22" s="34">
        <v>0</v>
      </c>
      <c r="E22" s="34">
        <v>0</v>
      </c>
      <c r="F22" s="34">
        <v>6</v>
      </c>
      <c r="G22" s="34">
        <v>859</v>
      </c>
      <c r="H22" s="34">
        <v>0</v>
      </c>
      <c r="I22" s="35">
        <f t="shared" si="0"/>
        <v>865</v>
      </c>
    </row>
    <row r="23" spans="1:9" s="62" customFormat="1">
      <c r="A23" s="53">
        <v>1506</v>
      </c>
      <c r="B23" s="34">
        <v>0</v>
      </c>
      <c r="C23" s="34">
        <v>0</v>
      </c>
      <c r="D23" s="34">
        <v>0</v>
      </c>
      <c r="E23" s="34">
        <v>0</v>
      </c>
      <c r="F23" s="34">
        <v>0</v>
      </c>
      <c r="G23" s="34">
        <v>56</v>
      </c>
      <c r="H23" s="34">
        <v>0</v>
      </c>
      <c r="I23" s="35">
        <f t="shared" si="0"/>
        <v>56</v>
      </c>
    </row>
    <row r="24" spans="1:9" s="62" customFormat="1">
      <c r="A24" s="53">
        <v>1507</v>
      </c>
      <c r="B24" s="34">
        <v>0</v>
      </c>
      <c r="C24" s="34">
        <v>0</v>
      </c>
      <c r="D24" s="34">
        <v>0</v>
      </c>
      <c r="E24" s="34">
        <v>0</v>
      </c>
      <c r="F24" s="34">
        <v>0</v>
      </c>
      <c r="G24" s="34">
        <v>48</v>
      </c>
      <c r="H24" s="34">
        <v>0</v>
      </c>
      <c r="I24" s="35">
        <f t="shared" si="0"/>
        <v>48</v>
      </c>
    </row>
    <row r="25" spans="1:9">
      <c r="A25" s="53">
        <v>1508</v>
      </c>
      <c r="B25" s="63">
        <v>0</v>
      </c>
      <c r="C25" s="63">
        <v>0</v>
      </c>
      <c r="D25" s="63">
        <v>0</v>
      </c>
      <c r="E25" s="63">
        <v>0</v>
      </c>
      <c r="F25" s="63">
        <v>0</v>
      </c>
      <c r="G25" s="63">
        <v>7060</v>
      </c>
      <c r="H25" s="63">
        <v>33255</v>
      </c>
      <c r="I25" s="35">
        <f t="shared" si="0"/>
        <v>40315</v>
      </c>
    </row>
  </sheetData>
  <pageMargins left="0.7" right="0.7" top="0.75" bottom="0.75" header="0.3" footer="0.3"/>
  <ignoredErrors>
    <ignoredError sqref="I2:I25" formulaRange="1"/>
  </ignoredError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573014735174</dc:creator>
  <cp:keywords/>
  <dc:description/>
  <cp:lastModifiedBy>Seguimiento PAD</cp:lastModifiedBy>
  <cp:revision/>
  <dcterms:created xsi:type="dcterms:W3CDTF">2022-03-28T14:21:15Z</dcterms:created>
  <dcterms:modified xsi:type="dcterms:W3CDTF">2025-05-19T15:41:27Z</dcterms:modified>
  <cp:category/>
  <cp:contentStatus/>
</cp:coreProperties>
</file>